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720" windowHeight="12000" activeTab="0"/>
  </bookViews>
  <sheets>
    <sheet name="Section III - Schedule" sheetId="1" r:id="rId1"/>
  </sheets>
  <definedNames>
    <definedName name="_xlnm.Print_Area" localSheetId="0">'Section III - Schedule'!$A$1:$F$142</definedName>
    <definedName name="_xlnm.Print_Titles" localSheetId="0">'Section III - Schedule'!$1:$25</definedName>
  </definedNames>
  <calcPr fullCalcOnLoad="1"/>
</workbook>
</file>

<file path=xl/sharedStrings.xml><?xml version="1.0" encoding="utf-8"?>
<sst xmlns="http://schemas.openxmlformats.org/spreadsheetml/2006/main" count="215" uniqueCount="137">
  <si>
    <t>ITEM NO.</t>
  </si>
  <si>
    <t>SUPPLIES/SERVICES</t>
  </si>
  <si>
    <t>UNIT</t>
  </si>
  <si>
    <t>UNIT PRICE</t>
  </si>
  <si>
    <t>AMOUNT</t>
  </si>
  <si>
    <t>Metropolitan Washington Airports Authority</t>
  </si>
  <si>
    <t>NAME OF OFFEROR OR CONTRACTOR</t>
  </si>
  <si>
    <t>SOLICITATION OR CONTRACT NUMBER</t>
  </si>
  <si>
    <t>PAGE</t>
  </si>
  <si>
    <t>Section III</t>
  </si>
  <si>
    <t>GRAND TOTAL</t>
  </si>
  <si>
    <t>NOTES:</t>
  </si>
  <si>
    <t>PRICE SCHEDULE</t>
  </si>
  <si>
    <t>Type Contractor Name Here</t>
  </si>
  <si>
    <r>
      <t xml:space="preserve">ELECTRONIC SUBMISSION OF PRICE SCHEDULE:  </t>
    </r>
    <r>
      <rPr>
        <sz val="10"/>
        <rFont val="Arial"/>
        <family val="2"/>
      </rPr>
      <t>This Price Schedule must be submitted in both electronic and hard copy.  The electronic copy of the Price Schedule must be submitted in its original Microsoft Excel Format on either a CD-ROM or USB Flash Drive.  The structure of the schedule is protected and shall not be modified in any way.  Modified schedules may be deemed non-conforming to the RFP.  In the event of a discrepancy between the hard copy and the Microsoft Excel file on CD-ROM or USB Flash Drive, the hard copy will take precedence.</t>
    </r>
  </si>
  <si>
    <t>EST. QTY.</t>
  </si>
  <si>
    <t>SF</t>
  </si>
  <si>
    <t>LF</t>
  </si>
  <si>
    <t>SY</t>
  </si>
  <si>
    <t>EA</t>
  </si>
  <si>
    <t>SCOPE OF WORK5</t>
  </si>
  <si>
    <t>The Contractor shall furnish all necessary labor, materials, tools, equipment and supervision for Dulles Toll Road Bridge Repairs at various locations along the Dulles Toll Road in accordance with the attached contract provisions, specifications and drawings.  A description of the work follows:</t>
  </si>
  <si>
    <t xml:space="preserve">  1.  Perform bridge repairs on Structure No. 2100-048P</t>
  </si>
  <si>
    <t xml:space="preserve">  2.  Perform bridge repairs on Structure No. 2100-049P</t>
  </si>
  <si>
    <t xml:space="preserve">  3.  Perform bridge repairs on Structure No. 2100-050P</t>
  </si>
  <si>
    <t xml:space="preserve">  4.  Perform bridge repairs on Structure No. 2100-051P</t>
  </si>
  <si>
    <t xml:space="preserve">  5.  Perform sound wall repairs on Sound Walls #103 &amp; #108</t>
  </si>
  <si>
    <t xml:space="preserve">  1.  Perform bridge repairs on Structure No. 2100-046P</t>
  </si>
  <si>
    <t xml:space="preserve">  2.  Perform bridge repairs on Structure No. 2100-047P</t>
  </si>
  <si>
    <t xml:space="preserve">  1.  Perform bridge repairs on Structure Nos. 2100-042P, 2100-043P, 2100-044P and 2100-045P</t>
  </si>
  <si>
    <t xml:space="preserve">  2.  Perform culvert repairs on Structure No. 2100-036P, 2100-053P, 2100-055P, 2100-056P , 2100-057P , 2100-058P , 2100-059P  and 2100-060P</t>
  </si>
  <si>
    <r>
      <rPr>
        <b/>
        <sz val="10"/>
        <rFont val="Arial"/>
        <family val="2"/>
      </rPr>
      <t>Base Contract</t>
    </r>
    <r>
      <rPr>
        <sz val="10"/>
        <rFont val="Arial"/>
        <family val="2"/>
      </rPr>
      <t xml:space="preserve"> - Perform the following activities:</t>
    </r>
  </si>
  <si>
    <r>
      <rPr>
        <b/>
        <sz val="10"/>
        <rFont val="Arial"/>
        <family val="2"/>
      </rPr>
      <t>Alternate No. 1</t>
    </r>
    <r>
      <rPr>
        <sz val="10"/>
        <rFont val="Arial"/>
        <family val="2"/>
      </rPr>
      <t xml:space="preserve"> - Perform the following activities:</t>
    </r>
  </si>
  <si>
    <r>
      <rPr>
        <b/>
        <sz val="10"/>
        <rFont val="Arial"/>
        <family val="2"/>
      </rPr>
      <t>Alternate No. 2</t>
    </r>
    <r>
      <rPr>
        <sz val="10"/>
        <rFont val="Arial"/>
        <family val="2"/>
      </rPr>
      <t xml:space="preserve"> - Perform the following activities:</t>
    </r>
  </si>
  <si>
    <t>BASE CONTRACT</t>
  </si>
  <si>
    <t>017839.1</t>
  </si>
  <si>
    <t>Project Record Documents</t>
  </si>
  <si>
    <t>LS</t>
  </si>
  <si>
    <t>Replacement of Existing Diaphragm Connection</t>
  </si>
  <si>
    <t>Replacement of Bolted Connection</t>
  </si>
  <si>
    <t>Anchor Bolt Replacement</t>
  </si>
  <si>
    <t>Concrete Superstructure Surface Repair</t>
  </si>
  <si>
    <t>Concrete Substructure Surface Repair</t>
  </si>
  <si>
    <t>Jacking and Blocking</t>
  </si>
  <si>
    <t>Removal and Resetting Existing Bearings</t>
  </si>
  <si>
    <t>Removal of Existing Steel Plates (Str. No. 2100-050P)</t>
  </si>
  <si>
    <t>Removal of Existing Steel Plates (Str. No. 2100-051P)</t>
  </si>
  <si>
    <t xml:space="preserve">Removal of Existing Conduit (Str. No. 2100-050P) </t>
  </si>
  <si>
    <t xml:space="preserve">Removal of Existing Conduit (Str. No. 2100-051P) </t>
  </si>
  <si>
    <t>Sealing Joints in Wingwall</t>
  </si>
  <si>
    <t>190412.10</t>
  </si>
  <si>
    <t xml:space="preserve">Patch Panel for SW-103 </t>
  </si>
  <si>
    <t xml:space="preserve">Patch Panel for SW-108 </t>
  </si>
  <si>
    <t>Erosion Control Stone (Class I)</t>
  </si>
  <si>
    <t>TON</t>
  </si>
  <si>
    <t>Concrete Slope Protection</t>
  </si>
  <si>
    <t xml:space="preserve">Conduit System Repair  (Str. No. 2100-050P) </t>
  </si>
  <si>
    <t xml:space="preserve">Conduit System Repair  (Str. No. 2100-051P) </t>
  </si>
  <si>
    <t>Clean and Reseal Expansion Joints</t>
  </si>
  <si>
    <t>Maintenance of Traffic (Str. No. 2100-048P)</t>
  </si>
  <si>
    <t>Maintenance of Traffic (Str. No. 2100-049P)</t>
  </si>
  <si>
    <t>Maintenance of Traffic (Str. No. 2100-050P)</t>
  </si>
  <si>
    <t>Maintenance of Traffic (Str. No. 2100-051P)</t>
  </si>
  <si>
    <t>Maintenance of Traffic SW-103</t>
  </si>
  <si>
    <t>Mobilization</t>
  </si>
  <si>
    <t>Tree Removal and Trimming (Str. No. 2100-048P)</t>
  </si>
  <si>
    <t>Tree Removal and Trimming (Str. No. 2100-049P)</t>
  </si>
  <si>
    <t>SUBTOTAL - BASE CONTRACT</t>
  </si>
  <si>
    <t>(Items 017839.1 through 190601.2)</t>
  </si>
  <si>
    <t>ALTERNATE NO. 1</t>
  </si>
  <si>
    <t>ALTERNATE NO. 2</t>
  </si>
  <si>
    <t>Replacement of Fractured Welds (Str. No. 2100-047P)</t>
  </si>
  <si>
    <t>Removal of Existing Steel Plates (Str. No. 2100-046P)</t>
  </si>
  <si>
    <t>Removal of Existing Steel Plates (Str. No. 2100-047P)</t>
  </si>
  <si>
    <t>Removal of Existing Conduit (Str. No. 2100-046P)</t>
  </si>
  <si>
    <t>Removal of Existing Conduit (Str. No. 2100-047P)</t>
  </si>
  <si>
    <t>Maintenance of Traffic (Str. No. 2100-046P)</t>
  </si>
  <si>
    <t>Maintenance of Traffic (Str. No. 2100-047P)</t>
  </si>
  <si>
    <t>Mobilization (included in base price)</t>
  </si>
  <si>
    <t>Tree Removal and Trimming (Str. No. 2100-046P)</t>
  </si>
  <si>
    <t>Tree Removal and Trimming (Str. No. 2100-047P)</t>
  </si>
  <si>
    <t>(Included in base price)</t>
  </si>
  <si>
    <t>Debris Removal (Str. No. 2100-055P)</t>
  </si>
  <si>
    <t>Debris Removal  (Str. No. 2100-057P)</t>
  </si>
  <si>
    <t>Debris Removal (Str. No. 2100-058P)</t>
  </si>
  <si>
    <t>Debris Removal (Str. No. 2100-059P)</t>
  </si>
  <si>
    <t>Debris Removal (Str. No. 2100-060P)</t>
  </si>
  <si>
    <t>Flowable Backfill</t>
  </si>
  <si>
    <t>CY</t>
  </si>
  <si>
    <t>Anchor Bolt Nut Replacement</t>
  </si>
  <si>
    <t>Prepare and Spot Coat Existing Steel Beams (Str. No. 2100-042P)</t>
  </si>
  <si>
    <t>Prepare and Spot Coat Existing Bearings (Str. No. 2100-042P)</t>
  </si>
  <si>
    <t>Repair Concrete Channel</t>
  </si>
  <si>
    <t>Sealing Joints In Concrete Slope Protection</t>
  </si>
  <si>
    <t>Epoxy Injection Crack Sealing</t>
  </si>
  <si>
    <t>Maintenance of Traffic (Str. No. 2100-042P)</t>
  </si>
  <si>
    <t>Maintenance of Traffic (Str. No. 2100-043P)</t>
  </si>
  <si>
    <t>190512.10</t>
  </si>
  <si>
    <t>Maintenance of Traffic (Str. No. 2100-044P)</t>
  </si>
  <si>
    <t>Maintenance of Traffic (Str. No. 2100-045P)</t>
  </si>
  <si>
    <t>Mobilization (included in base contract)</t>
  </si>
  <si>
    <t>Tree Removal and Trimming (Str. No. 2100-036P)</t>
  </si>
  <si>
    <t>Tree Removal and Trimming (Str. No. 2100-042P)</t>
  </si>
  <si>
    <t>Tree Removal and Trimming (Str. No. 2100-044P)</t>
  </si>
  <si>
    <t>Tree Removal and Trimming (Str. No. 2100-045P)</t>
  </si>
  <si>
    <t>Tree Removal and Trimming (Str. No. 2100-055P)</t>
  </si>
  <si>
    <t>190601.10</t>
  </si>
  <si>
    <t>Tree Removal and Trimming (Str. No. 2100-056P)</t>
  </si>
  <si>
    <t>Tree Removal and Trimming (Str. No. 2100-058P)</t>
  </si>
  <si>
    <t>Tree Removal and Trimming (Str. No. 2100-059P)</t>
  </si>
  <si>
    <t>Tree Removal and Trimming (Str. No. 2100-060P)</t>
  </si>
  <si>
    <t>Barrier Delineators (Str. No. 2100-44P)</t>
  </si>
  <si>
    <t>Barrier Delineators (Str. No. 2100-45P)</t>
  </si>
  <si>
    <t>Storm Water Pollution Prevention (Str. No. 2100-036P)</t>
  </si>
  <si>
    <t>Storm Water Pollution Prevention (Str. No. 2100-053P)</t>
  </si>
  <si>
    <t>Storm Water Pollution Prevention (Str. No. 2100-055P)</t>
  </si>
  <si>
    <t>Storm Water Pollution Prevention (Str. No. 2100-056P)</t>
  </si>
  <si>
    <t>Storm Water Pollution Prevention (Str. No. 2100-057P)</t>
  </si>
  <si>
    <t>Storm Water Pollution Prevention (Str. No. 2100-058P)</t>
  </si>
  <si>
    <t>Storm Water Pollution Prevention (Str. No. 2100-059P)</t>
  </si>
  <si>
    <t>Storm Water Pollution Prevention (Str. No. 2100-060P)</t>
  </si>
  <si>
    <t>SUBTOTAL - ALTERNATE NO. 1</t>
  </si>
  <si>
    <t>190407.3</t>
  </si>
  <si>
    <t>190601.4</t>
  </si>
  <si>
    <t>(Items 190407.3 through 190601.4)</t>
  </si>
  <si>
    <t>190301.1</t>
  </si>
  <si>
    <t>190935.8</t>
  </si>
  <si>
    <t>(Items 190301.1 through 190935.8)</t>
  </si>
  <si>
    <t>SUBTOTAL - ALTERNATE NO. 2</t>
  </si>
  <si>
    <t>Base Contract + Alternate No. 1 + Alternate No. 2</t>
  </si>
  <si>
    <r>
      <t xml:space="preserve">BASIS OF AWARD: </t>
    </r>
    <r>
      <rPr>
        <sz val="10"/>
        <rFont val="Arial"/>
        <family val="2"/>
      </rPr>
      <t xml:space="preserve">The Authority will award a contract to the conforming, responsible offeror based on the evaluation process outlined in the RFP.  Price will be evaluated according to the subtotal price of the BASE CONTRACT and the subtotal prices of ALTERNATE No. 1 and ALTERNATE No. 2.  </t>
    </r>
  </si>
  <si>
    <t>BASE PRICE SHALL NOT INCLUDE COSTS FOR AUTHORITY PROVIDED INSURANCE PREMIUMS AND BONDS FOR OFFEROR OR SUBCONTRACTORS OF ANY TIER.</t>
  </si>
  <si>
    <r>
      <t xml:space="preserve">NOTICE:  </t>
    </r>
    <r>
      <rPr>
        <sz val="10"/>
        <rFont val="Arial"/>
        <family val="2"/>
      </rPr>
      <t xml:space="preserve">The total cost of bond premiums for coverage required by this contract for the Offeror and Subcontractors shall be reimbursed by the Authority based on actual costs incurred, providing such costs are reasonable and customary based on industry standards.  Offerors should refer to Solicitation Provision 19 for bond reimbursement requirements for this contract. </t>
    </r>
  </si>
  <si>
    <r>
      <rPr>
        <b/>
        <sz val="10"/>
        <rFont val="Arial"/>
        <family val="2"/>
      </rPr>
      <t xml:space="preserve">NOTICE:  </t>
    </r>
    <r>
      <rPr>
        <sz val="10"/>
        <rFont val="Arial"/>
        <family val="2"/>
      </rPr>
      <t>This contract is covered by the Aviation Owner Controlled Insurance Program (OCIP) and participation by the contractor and subcontractors is required.  OCIP coverage, as described in Contract Provision 20 is provided by the Authority at no cost to the contractor.  The proposed price shall include costs for Contractor Provided Insurance premiums as described in 20.B.</t>
    </r>
  </si>
  <si>
    <r>
      <t xml:space="preserve">NOTICE: </t>
    </r>
    <r>
      <rPr>
        <sz val="10"/>
        <rFont val="Arial"/>
        <family val="2"/>
      </rPr>
      <t>See Contract Provision 01, Pre-construction Requirements regarding Pre-construction Conference and Notice to Proceed.</t>
    </r>
  </si>
  <si>
    <r>
      <rPr>
        <b/>
        <sz val="10"/>
        <rFont val="Arial"/>
        <family val="2"/>
      </rPr>
      <t xml:space="preserve">COMMENCEMENT, PROSECUTION AND COMPLETION OF WORK:  </t>
    </r>
    <r>
      <rPr>
        <sz val="10"/>
        <rFont val="Arial"/>
        <family val="2"/>
      </rPr>
      <t>The Contractor shall be required to (a) commence work under this contract within 10 calendar days after the date the Contractor receives Notice to Proceed; (b) prosecute the work diligently; (c) complete all work within 480 consecutive calendar days from NTP.  The time stated for completion shall include punch list and final cleanup of the premises. Liquidated Damages will be charged in the following amounts for each day that the following milestone dates are not met:
  480-Day Substantial completion of all contract work: $700 per calendar day.</t>
    </r>
  </si>
  <si>
    <t>7-13-C025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</si>
</sst>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0.000"/>
    <numFmt numFmtId="171" formatCode="0.0%"/>
    <numFmt numFmtId="172" formatCode="[$-409]dddd\,\ mmmm\ dd\,\ yyyy"/>
    <numFmt numFmtId="173" formatCode="[$-409]h:mm:ss\ AM/PM"/>
    <numFmt numFmtId="174" formatCode="_(* #,##0.0_);_(* \(#,##0.0\);_(* &quot;-&quot;??_);_(@_)"/>
    <numFmt numFmtId="175" formatCode="_(* #,##0_);_(* \(#,##0\);_(* &quot;-&quot;??_);_(@_)"/>
  </numFmts>
  <fonts count="51">
    <font>
      <sz val="10"/>
      <name val="Arial"/>
      <family val="0"/>
    </font>
    <font>
      <u val="single"/>
      <sz val="10"/>
      <color indexed="36"/>
      <name val="Arial"/>
      <family val="2"/>
    </font>
    <font>
      <u val="single"/>
      <sz val="10"/>
      <color indexed="12"/>
      <name val="Arial"/>
      <family val="2"/>
    </font>
    <font>
      <b/>
      <sz val="12"/>
      <name val="Arial"/>
      <family val="2"/>
    </font>
    <font>
      <b/>
      <sz val="10"/>
      <name val="Arial"/>
      <family val="2"/>
    </font>
    <font>
      <b/>
      <sz val="11"/>
      <name val="Arial"/>
      <family val="2"/>
    </font>
    <font>
      <b/>
      <u val="single"/>
      <sz val="11"/>
      <name val="Arial"/>
      <family val="2"/>
    </font>
    <font>
      <sz val="8"/>
      <name val="Arial"/>
      <family val="2"/>
    </font>
    <font>
      <b/>
      <u val="single"/>
      <sz val="14"/>
      <name val="Arial"/>
      <family val="2"/>
    </font>
    <font>
      <b/>
      <sz val="16"/>
      <name val="Arial"/>
      <family val="2"/>
    </font>
    <font>
      <b/>
      <sz val="6"/>
      <name val="Arial"/>
      <family val="2"/>
    </font>
    <font>
      <sz val="12"/>
      <name val="Arial"/>
      <family val="2"/>
    </font>
    <font>
      <sz val="11"/>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gray0625">
        <fgColor indexed="43"/>
        <bgColor indexed="26"/>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thin"/>
      <top style="hair"/>
      <bottom style="hair"/>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medium"/>
      <top style="medium"/>
      <bottom style="medium"/>
    </border>
    <border>
      <left style="medium"/>
      <right style="thin"/>
      <top>
        <color indexed="63"/>
      </top>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thin"/>
      <right style="medium"/>
      <top>
        <color indexed="63"/>
      </top>
      <bottom style="thin"/>
    </border>
    <border>
      <left style="medium"/>
      <right>
        <color indexed="63"/>
      </right>
      <top>
        <color indexed="63"/>
      </top>
      <bottom>
        <color indexed="63"/>
      </bottom>
    </border>
    <border>
      <left style="thin">
        <color indexed="9"/>
      </left>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1">
    <xf numFmtId="0" fontId="0" fillId="0" borderId="0" xfId="0" applyAlignment="1">
      <alignment/>
    </xf>
    <xf numFmtId="0" fontId="0" fillId="0" borderId="10" xfId="0" applyFont="1" applyBorder="1" applyAlignment="1" applyProtection="1" quotePrefix="1">
      <alignment horizontal="right"/>
      <protection/>
    </xf>
    <xf numFmtId="0" fontId="4" fillId="0" borderId="11" xfId="0" applyFont="1" applyBorder="1" applyAlignment="1" applyProtection="1">
      <alignment/>
      <protection/>
    </xf>
    <xf numFmtId="3" fontId="0" fillId="0" borderId="11" xfId="0" applyNumberFormat="1" applyFont="1" applyBorder="1" applyAlignment="1" applyProtection="1">
      <alignment/>
      <protection/>
    </xf>
    <xf numFmtId="0" fontId="4" fillId="0" borderId="12" xfId="0" applyFont="1" applyBorder="1" applyAlignment="1" applyProtection="1">
      <alignment/>
      <protection/>
    </xf>
    <xf numFmtId="44" fontId="0" fillId="0" borderId="13" xfId="44" applyFont="1" applyBorder="1" applyAlignment="1" applyProtection="1">
      <alignment wrapText="1"/>
      <protection/>
    </xf>
    <xf numFmtId="0" fontId="0" fillId="0" borderId="11" xfId="0" applyFont="1" applyBorder="1" applyAlignment="1">
      <alignment vertical="top" wrapText="1"/>
    </xf>
    <xf numFmtId="0" fontId="0" fillId="0" borderId="11" xfId="0" applyFont="1" applyBorder="1" applyAlignment="1" applyProtection="1">
      <alignment horizontal="center" vertical="top" wrapText="1"/>
      <protection/>
    </xf>
    <xf numFmtId="0" fontId="0" fillId="0" borderId="10" xfId="0" applyFont="1" applyBorder="1" applyAlignment="1">
      <alignment vertical="top" wrapText="1"/>
    </xf>
    <xf numFmtId="7" fontId="0" fillId="0" borderId="13" xfId="44" applyNumberFormat="1" applyFont="1" applyBorder="1" applyAlignment="1" applyProtection="1">
      <alignment vertical="top" wrapText="1"/>
      <protection/>
    </xf>
    <xf numFmtId="0" fontId="10" fillId="33" borderId="14" xfId="0" applyFont="1" applyFill="1" applyBorder="1" applyAlignment="1" applyProtection="1">
      <alignment wrapText="1"/>
      <protection/>
    </xf>
    <xf numFmtId="0" fontId="10" fillId="33" borderId="15" xfId="0" applyFont="1" applyFill="1" applyBorder="1" applyAlignment="1" applyProtection="1">
      <alignment wrapText="1"/>
      <protection/>
    </xf>
    <xf numFmtId="0" fontId="10" fillId="33" borderId="16" xfId="0" applyFont="1" applyFill="1" applyBorder="1" applyAlignment="1" applyProtection="1">
      <alignment wrapText="1"/>
      <protection/>
    </xf>
    <xf numFmtId="44" fontId="10" fillId="33" borderId="16" xfId="44" applyFont="1" applyFill="1" applyBorder="1" applyAlignment="1" applyProtection="1">
      <alignment wrapText="1"/>
      <protection/>
    </xf>
    <xf numFmtId="7" fontId="0" fillId="34" borderId="17" xfId="44" applyNumberFormat="1" applyFont="1" applyFill="1" applyBorder="1" applyAlignment="1" applyProtection="1">
      <alignment vertical="top" wrapText="1"/>
      <protection locked="0"/>
    </xf>
    <xf numFmtId="0" fontId="0" fillId="0" borderId="18" xfId="0" applyFont="1" applyBorder="1" applyAlignment="1" applyProtection="1">
      <alignment horizontal="center" vertical="top" wrapText="1"/>
      <protection/>
    </xf>
    <xf numFmtId="0" fontId="0" fillId="0" borderId="19" xfId="0" applyFont="1" applyBorder="1" applyAlignment="1" applyProtection="1">
      <alignment horizontal="center" vertical="top" wrapText="1"/>
      <protection/>
    </xf>
    <xf numFmtId="0" fontId="4" fillId="0" borderId="20" xfId="0" applyFont="1" applyBorder="1" applyAlignment="1" applyProtection="1">
      <alignment/>
      <protection/>
    </xf>
    <xf numFmtId="44" fontId="0" fillId="0" borderId="21" xfId="44" applyFont="1" applyBorder="1" applyAlignment="1" applyProtection="1">
      <alignment wrapText="1"/>
      <protection/>
    </xf>
    <xf numFmtId="0" fontId="0" fillId="0" borderId="0" xfId="0" applyFont="1" applyAlignment="1" applyProtection="1">
      <alignment wrapText="1"/>
      <protection/>
    </xf>
    <xf numFmtId="0" fontId="0" fillId="0" borderId="10" xfId="0" applyFont="1" applyBorder="1" applyAlignment="1" applyProtection="1">
      <alignment horizontal="center" vertical="top" wrapText="1"/>
      <protection/>
    </xf>
    <xf numFmtId="0" fontId="4" fillId="0" borderId="0" xfId="0" applyFont="1" applyBorder="1" applyAlignment="1" applyProtection="1">
      <alignment/>
      <protection/>
    </xf>
    <xf numFmtId="169" fontId="5" fillId="0" borderId="22" xfId="44" applyNumberFormat="1" applyFont="1" applyBorder="1" applyAlignment="1" applyProtection="1">
      <alignment vertical="top" wrapText="1"/>
      <protection/>
    </xf>
    <xf numFmtId="0" fontId="0" fillId="0" borderId="23" xfId="0" applyFont="1" applyBorder="1" applyAlignment="1" applyProtection="1">
      <alignment horizontal="center" vertical="top" wrapText="1"/>
      <protection/>
    </xf>
    <xf numFmtId="0" fontId="0" fillId="0" borderId="0" xfId="0" applyFont="1" applyAlignment="1" applyProtection="1">
      <alignment/>
      <protection/>
    </xf>
    <xf numFmtId="0" fontId="0" fillId="0" borderId="11" xfId="0" applyFont="1" applyBorder="1" applyAlignment="1" applyProtection="1">
      <alignment horizontal="right" vertical="top" wrapText="1"/>
      <protection/>
    </xf>
    <xf numFmtId="0" fontId="10" fillId="33" borderId="24" xfId="0" applyFont="1" applyFill="1" applyBorder="1" applyAlignment="1" applyProtection="1">
      <alignment/>
      <protection/>
    </xf>
    <xf numFmtId="0" fontId="0" fillId="0" borderId="23" xfId="0" applyFont="1" applyBorder="1" applyAlignment="1" applyProtection="1" quotePrefix="1">
      <alignment horizontal="right"/>
      <protection/>
    </xf>
    <xf numFmtId="0" fontId="4" fillId="0" borderId="25" xfId="0" applyFont="1" applyBorder="1" applyAlignment="1" applyProtection="1">
      <alignment/>
      <protection/>
    </xf>
    <xf numFmtId="3" fontId="0" fillId="0" borderId="25" xfId="0" applyNumberFormat="1" applyFont="1" applyBorder="1" applyAlignment="1" applyProtection="1">
      <alignment/>
      <protection/>
    </xf>
    <xf numFmtId="44" fontId="0" fillId="0" borderId="26" xfId="44" applyFont="1" applyBorder="1" applyAlignment="1" applyProtection="1">
      <alignment wrapText="1"/>
      <protection/>
    </xf>
    <xf numFmtId="0" fontId="4" fillId="0" borderId="27" xfId="0" applyFont="1" applyBorder="1" applyAlignment="1" applyProtection="1">
      <alignment vertical="top"/>
      <protection/>
    </xf>
    <xf numFmtId="0" fontId="0" fillId="0" borderId="19" xfId="0" applyFont="1" applyBorder="1" applyAlignment="1" applyProtection="1">
      <alignment vertical="top" wrapText="1"/>
      <protection/>
    </xf>
    <xf numFmtId="0" fontId="6" fillId="0" borderId="11" xfId="0" applyFont="1" applyBorder="1" applyAlignment="1" applyProtection="1">
      <alignment vertical="top" wrapText="1"/>
      <protection/>
    </xf>
    <xf numFmtId="0" fontId="0" fillId="0" borderId="11" xfId="0" applyFont="1" applyBorder="1" applyAlignment="1" applyProtection="1">
      <alignment horizontal="left" vertical="top" wrapText="1"/>
      <protection/>
    </xf>
    <xf numFmtId="0" fontId="0" fillId="0" borderId="11" xfId="0" applyFont="1" applyBorder="1" applyAlignment="1" applyProtection="1">
      <alignment vertical="top"/>
      <protection/>
    </xf>
    <xf numFmtId="0" fontId="4" fillId="0" borderId="11" xfId="0" applyFont="1" applyBorder="1" applyAlignment="1" applyProtection="1">
      <alignment vertical="top"/>
      <protection/>
    </xf>
    <xf numFmtId="0" fontId="0" fillId="0" borderId="25" xfId="0" applyFont="1" applyBorder="1" applyAlignment="1" applyProtection="1">
      <alignment vertical="top" wrapText="1"/>
      <protection/>
    </xf>
    <xf numFmtId="0" fontId="13" fillId="0" borderId="25" xfId="0" applyFont="1" applyBorder="1" applyAlignment="1" applyProtection="1">
      <alignment vertical="top"/>
      <protection/>
    </xf>
    <xf numFmtId="0" fontId="14" fillId="0" borderId="25" xfId="0" applyFont="1" applyBorder="1" applyAlignment="1" applyProtection="1">
      <alignment vertical="top"/>
      <protection/>
    </xf>
    <xf numFmtId="0" fontId="14" fillId="0" borderId="28" xfId="0" applyFont="1" applyBorder="1" applyAlignment="1" applyProtection="1">
      <alignment vertical="top"/>
      <protection/>
    </xf>
    <xf numFmtId="0" fontId="4" fillId="0" borderId="0" xfId="0" applyFont="1" applyBorder="1" applyAlignment="1" applyProtection="1">
      <alignment vertical="top"/>
      <protection/>
    </xf>
    <xf numFmtId="44" fontId="0" fillId="0" borderId="29" xfId="44" applyFont="1" applyFill="1" applyBorder="1" applyAlignment="1" applyProtection="1">
      <alignment vertical="top" wrapText="1"/>
      <protection/>
    </xf>
    <xf numFmtId="37" fontId="50" fillId="0" borderId="0" xfId="0" applyNumberFormat="1" applyFont="1" applyAlignment="1">
      <alignment/>
    </xf>
    <xf numFmtId="0" fontId="50" fillId="0" borderId="0" xfId="0" applyFont="1" applyAlignment="1" applyProtection="1">
      <alignment wrapText="1"/>
      <protection/>
    </xf>
    <xf numFmtId="0" fontId="50" fillId="0" borderId="0" xfId="0" applyFont="1" applyAlignment="1">
      <alignment/>
    </xf>
    <xf numFmtId="0" fontId="0" fillId="0" borderId="0" xfId="0" applyNumberFormat="1" applyFont="1" applyAlignment="1" applyProtection="1">
      <alignment wrapText="1"/>
      <protection/>
    </xf>
    <xf numFmtId="0" fontId="11" fillId="0" borderId="30" xfId="0" applyFont="1" applyBorder="1" applyAlignment="1" applyProtection="1">
      <alignment horizontal="center" vertical="center" wrapText="1"/>
      <protection/>
    </xf>
    <xf numFmtId="0" fontId="0" fillId="0" borderId="11" xfId="0" applyFont="1" applyBorder="1" applyAlignment="1" applyProtection="1">
      <alignment vertical="top" wrapText="1"/>
      <protection/>
    </xf>
    <xf numFmtId="1" fontId="50" fillId="0" borderId="0" xfId="0" applyNumberFormat="1" applyFont="1" applyFill="1" applyAlignment="1" applyProtection="1">
      <alignment wrapText="1"/>
      <protection/>
    </xf>
    <xf numFmtId="0" fontId="0" fillId="0" borderId="0" xfId="0" applyFont="1" applyBorder="1" applyAlignment="1" applyProtection="1">
      <alignment/>
      <protection/>
    </xf>
    <xf numFmtId="3" fontId="0" fillId="0" borderId="11" xfId="0" applyNumberFormat="1" applyFont="1" applyBorder="1" applyAlignment="1" applyProtection="1">
      <alignment horizontal="center" vertical="top" wrapText="1"/>
      <protection/>
    </xf>
    <xf numFmtId="0" fontId="0" fillId="0" borderId="0" xfId="0" applyFont="1" applyAlignment="1">
      <alignment wrapText="1"/>
    </xf>
    <xf numFmtId="0" fontId="4" fillId="0" borderId="31" xfId="0" applyFont="1" applyBorder="1" applyAlignment="1">
      <alignment horizontal="left" vertical="top" wrapText="1"/>
    </xf>
    <xf numFmtId="0" fontId="4" fillId="0" borderId="0" xfId="0" applyFont="1" applyBorder="1" applyAlignment="1">
      <alignment horizontal="left" vertical="top" wrapText="1"/>
    </xf>
    <xf numFmtId="0" fontId="4" fillId="0" borderId="27" xfId="0" applyFont="1" applyBorder="1" applyAlignment="1">
      <alignment horizontal="left" vertical="top" wrapText="1"/>
    </xf>
    <xf numFmtId="0" fontId="8" fillId="0" borderId="32" xfId="0" applyFont="1" applyBorder="1" applyAlignment="1" applyProtection="1">
      <alignment horizontal="center" wrapText="1"/>
      <protection/>
    </xf>
    <xf numFmtId="0" fontId="8" fillId="0" borderId="0" xfId="0" applyFont="1" applyBorder="1" applyAlignment="1" applyProtection="1">
      <alignment horizontal="center" wrapText="1"/>
      <protection/>
    </xf>
    <xf numFmtId="0" fontId="9" fillId="0" borderId="32"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10" fillId="33" borderId="33" xfId="0" applyFont="1" applyFill="1" applyBorder="1" applyAlignment="1" applyProtection="1">
      <alignment/>
      <protection/>
    </xf>
    <xf numFmtId="0" fontId="10" fillId="33" borderId="34" xfId="0" applyFont="1" applyFill="1" applyBorder="1" applyAlignment="1" applyProtection="1">
      <alignment/>
      <protection/>
    </xf>
    <xf numFmtId="0" fontId="10" fillId="33" borderId="20" xfId="0" applyFont="1" applyFill="1" applyBorder="1" applyAlignment="1" applyProtection="1">
      <alignment/>
      <protection/>
    </xf>
    <xf numFmtId="0" fontId="10" fillId="33" borderId="35" xfId="0" applyFont="1" applyFill="1" applyBorder="1" applyAlignment="1" applyProtection="1">
      <alignment horizontal="left"/>
      <protection/>
    </xf>
    <xf numFmtId="0" fontId="10" fillId="33" borderId="20" xfId="0" applyFont="1" applyFill="1" applyBorder="1" applyAlignment="1" applyProtection="1">
      <alignment horizontal="left"/>
      <protection/>
    </xf>
    <xf numFmtId="0" fontId="12" fillId="0" borderId="31" xfId="0" applyFont="1" applyBorder="1" applyAlignment="1" applyProtection="1">
      <alignment wrapText="1"/>
      <protection/>
    </xf>
    <xf numFmtId="0" fontId="12" fillId="0" borderId="0" xfId="0" applyFont="1" applyBorder="1" applyAlignment="1" applyProtection="1">
      <alignment wrapText="1"/>
      <protection/>
    </xf>
    <xf numFmtId="0" fontId="12" fillId="0" borderId="27" xfId="0" applyFont="1" applyBorder="1" applyAlignment="1" applyProtection="1">
      <alignment wrapText="1"/>
      <protection/>
    </xf>
    <xf numFmtId="0" fontId="10" fillId="33" borderId="36" xfId="0" applyFont="1" applyFill="1" applyBorder="1" applyAlignment="1" applyProtection="1">
      <alignment wrapText="1"/>
      <protection/>
    </xf>
    <xf numFmtId="0" fontId="10" fillId="33" borderId="37" xfId="0" applyFont="1" applyFill="1" applyBorder="1" applyAlignment="1" applyProtection="1">
      <alignment wrapText="1"/>
      <protection/>
    </xf>
    <xf numFmtId="0" fontId="10" fillId="33" borderId="14" xfId="0" applyFont="1" applyFill="1" applyBorder="1" applyAlignment="1" applyProtection="1">
      <alignment wrapText="1"/>
      <protection/>
    </xf>
    <xf numFmtId="0" fontId="0" fillId="0" borderId="0" xfId="0" applyFont="1" applyAlignment="1" applyProtection="1">
      <alignment horizontal="center"/>
      <protection/>
    </xf>
    <xf numFmtId="0" fontId="11" fillId="0" borderId="38"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xf>
    <xf numFmtId="0" fontId="11" fillId="0" borderId="39" xfId="0" applyFont="1" applyBorder="1" applyAlignment="1" applyProtection="1">
      <alignment horizontal="center" vertical="center"/>
      <protection/>
    </xf>
    <xf numFmtId="0" fontId="11" fillId="0" borderId="41" xfId="0" applyFont="1" applyBorder="1" applyAlignment="1" applyProtection="1">
      <alignment horizontal="center" vertical="center"/>
      <protection/>
    </xf>
    <xf numFmtId="0" fontId="4" fillId="0" borderId="42" xfId="0" applyFont="1" applyBorder="1" applyAlignment="1" applyProtection="1">
      <alignment horizontal="left" vertical="top" wrapText="1"/>
      <protection/>
    </xf>
    <xf numFmtId="0" fontId="4" fillId="0" borderId="43" xfId="0" applyFont="1" applyBorder="1" applyAlignment="1" applyProtection="1">
      <alignment horizontal="left" vertical="top" wrapText="1"/>
      <protection/>
    </xf>
    <xf numFmtId="0" fontId="4" fillId="0" borderId="28" xfId="0" applyFont="1" applyBorder="1" applyAlignment="1" applyProtection="1">
      <alignment horizontal="left" vertical="top" wrapText="1"/>
      <protection/>
    </xf>
    <xf numFmtId="0" fontId="4" fillId="0" borderId="31"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27" xfId="0" applyFont="1" applyBorder="1" applyAlignment="1" applyProtection="1">
      <alignment vertical="center" wrapText="1"/>
      <protection/>
    </xf>
    <xf numFmtId="0" fontId="3" fillId="0" borderId="44" xfId="0" applyFont="1" applyBorder="1" applyAlignment="1" applyProtection="1">
      <alignment horizontal="center"/>
      <protection/>
    </xf>
    <xf numFmtId="0" fontId="3" fillId="0" borderId="45" xfId="0" applyFont="1" applyBorder="1" applyAlignment="1" applyProtection="1" quotePrefix="1">
      <alignment horizontal="center"/>
      <protection/>
    </xf>
    <xf numFmtId="0" fontId="3" fillId="0" borderId="46" xfId="0" applyFont="1" applyBorder="1" applyAlignment="1" applyProtection="1" quotePrefix="1">
      <alignment horizontal="center"/>
      <protection/>
    </xf>
    <xf numFmtId="0" fontId="4" fillId="0" borderId="31"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27" xfId="0" applyFont="1" applyBorder="1" applyAlignment="1" applyProtection="1">
      <alignment horizontal="left" vertical="top" wrapText="1"/>
      <protection/>
    </xf>
    <xf numFmtId="0" fontId="10" fillId="33" borderId="35" xfId="0" applyFont="1" applyFill="1" applyBorder="1" applyAlignment="1" applyProtection="1">
      <alignment horizontal="left" wrapText="1"/>
      <protection/>
    </xf>
    <xf numFmtId="0" fontId="10" fillId="33" borderId="34" xfId="0" applyFont="1" applyFill="1" applyBorder="1" applyAlignment="1" applyProtection="1">
      <alignment horizontal="left" wrapText="1"/>
      <protection/>
    </xf>
    <xf numFmtId="0" fontId="10" fillId="33" borderId="21" xfId="0" applyFont="1" applyFill="1" applyBorder="1" applyAlignment="1" applyProtection="1">
      <alignment horizontal="left" wrapText="1"/>
      <protection/>
    </xf>
    <xf numFmtId="0" fontId="0" fillId="0" borderId="31"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27" xfId="0" applyFont="1" applyBorder="1" applyAlignment="1" applyProtection="1">
      <alignment horizontal="left" vertical="top" wrapText="1"/>
      <protection/>
    </xf>
    <xf numFmtId="0" fontId="0" fillId="0" borderId="31"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27" xfId="0" applyFont="1" applyBorder="1" applyAlignment="1" applyProtection="1">
      <alignment vertical="top" wrapText="1"/>
      <protection/>
    </xf>
    <xf numFmtId="49" fontId="0" fillId="0" borderId="10" xfId="0" applyNumberFormat="1" applyFont="1" applyBorder="1" applyAlignment="1" applyProtection="1">
      <alignment horizontal="left" vertical="top" wrapText="1"/>
      <protection/>
    </xf>
    <xf numFmtId="44" fontId="0" fillId="0" borderId="29" xfId="44" applyFont="1" applyFill="1" applyBorder="1" applyAlignment="1" applyProtection="1">
      <alignment horizontal="center" vertical="top" wrapText="1"/>
      <protection/>
    </xf>
    <xf numFmtId="44" fontId="0" fillId="0" borderId="27" xfId="44" applyFont="1" applyFill="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9"/>
      </font>
      <fill>
        <patternFill>
          <bgColor indexed="10"/>
        </patternFill>
      </fill>
    </dxf>
    <dxf>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2"/>
  <sheetViews>
    <sheetView tabSelected="1" zoomScaleSheetLayoutView="100" zoomScalePageLayoutView="0" workbookViewId="0" topLeftCell="A1">
      <selection activeCell="A5" sqref="A5:B5"/>
    </sheetView>
  </sheetViews>
  <sheetFormatPr defaultColWidth="9.140625" defaultRowHeight="12.75"/>
  <cols>
    <col min="1" max="1" width="11.421875" style="0" customWidth="1"/>
    <col min="2" max="2" width="51.57421875" style="0" customWidth="1"/>
    <col min="3" max="3" width="8.140625" style="0" customWidth="1"/>
    <col min="4" max="4" width="7.8515625" style="0" customWidth="1"/>
    <col min="5" max="5" width="13.140625" style="0" customWidth="1"/>
    <col min="6" max="6" width="18.28125" style="0" customWidth="1"/>
  </cols>
  <sheetData>
    <row r="1" spans="1:6" ht="18">
      <c r="A1" s="56" t="s">
        <v>5</v>
      </c>
      <c r="B1" s="57"/>
      <c r="C1" s="57"/>
      <c r="D1" s="57"/>
      <c r="E1" s="57"/>
      <c r="F1" s="57"/>
    </row>
    <row r="2" spans="1:6" ht="20.25">
      <c r="A2" s="58" t="s">
        <v>12</v>
      </c>
      <c r="B2" s="59"/>
      <c r="C2" s="59"/>
      <c r="D2" s="59"/>
      <c r="E2" s="59"/>
      <c r="F2" s="59"/>
    </row>
    <row r="3" spans="1:6" s="24" customFormat="1" ht="9" customHeight="1" thickBot="1">
      <c r="A3" s="71"/>
      <c r="B3" s="71"/>
      <c r="C3" s="71"/>
      <c r="D3" s="71"/>
      <c r="E3" s="71"/>
      <c r="F3" s="71"/>
    </row>
    <row r="4" spans="1:6" ht="12.75">
      <c r="A4" s="63" t="s">
        <v>6</v>
      </c>
      <c r="B4" s="64"/>
      <c r="C4" s="60" t="s">
        <v>7</v>
      </c>
      <c r="D4" s="61"/>
      <c r="E4" s="62"/>
      <c r="F4" s="26" t="s">
        <v>8</v>
      </c>
    </row>
    <row r="5" spans="1:6" ht="27.75" customHeight="1">
      <c r="A5" s="72" t="s">
        <v>13</v>
      </c>
      <c r="B5" s="73"/>
      <c r="C5" s="74" t="s">
        <v>136</v>
      </c>
      <c r="D5" s="75"/>
      <c r="E5" s="76"/>
      <c r="F5" s="47" t="s">
        <v>9</v>
      </c>
    </row>
    <row r="6" spans="1:6" ht="12.75">
      <c r="A6" s="68" t="s">
        <v>20</v>
      </c>
      <c r="B6" s="69"/>
      <c r="C6" s="69"/>
      <c r="D6" s="69"/>
      <c r="E6" s="69"/>
      <c r="F6" s="70"/>
    </row>
    <row r="7" spans="1:6" ht="4.5" customHeight="1">
      <c r="A7" s="65"/>
      <c r="B7" s="66"/>
      <c r="C7" s="66"/>
      <c r="D7" s="66"/>
      <c r="E7" s="66"/>
      <c r="F7" s="67"/>
    </row>
    <row r="8" spans="1:6" s="19" customFormat="1" ht="38.25" customHeight="1">
      <c r="A8" s="95" t="s">
        <v>21</v>
      </c>
      <c r="B8" s="96"/>
      <c r="C8" s="96"/>
      <c r="D8" s="96"/>
      <c r="E8" s="96"/>
      <c r="F8" s="97"/>
    </row>
    <row r="9" spans="1:6" ht="4.5" customHeight="1">
      <c r="A9" s="65"/>
      <c r="B9" s="66"/>
      <c r="C9" s="66"/>
      <c r="D9" s="66"/>
      <c r="E9" s="66"/>
      <c r="F9" s="67"/>
    </row>
    <row r="10" spans="1:6" s="19" customFormat="1" ht="12.75">
      <c r="A10" s="95" t="s">
        <v>31</v>
      </c>
      <c r="B10" s="96"/>
      <c r="C10" s="96"/>
      <c r="D10" s="96"/>
      <c r="E10" s="96"/>
      <c r="F10" s="97"/>
    </row>
    <row r="11" spans="1:6" s="19" customFormat="1" ht="12.75">
      <c r="A11" s="95" t="s">
        <v>22</v>
      </c>
      <c r="B11" s="96"/>
      <c r="C11" s="96"/>
      <c r="D11" s="96"/>
      <c r="E11" s="96"/>
      <c r="F11" s="97"/>
    </row>
    <row r="12" spans="1:6" s="19" customFormat="1" ht="12.75" customHeight="1">
      <c r="A12" s="95" t="s">
        <v>23</v>
      </c>
      <c r="B12" s="96"/>
      <c r="C12" s="96"/>
      <c r="D12" s="96"/>
      <c r="E12" s="96"/>
      <c r="F12" s="97"/>
    </row>
    <row r="13" spans="1:6" s="19" customFormat="1" ht="12.75" customHeight="1">
      <c r="A13" s="95" t="s">
        <v>24</v>
      </c>
      <c r="B13" s="96"/>
      <c r="C13" s="96"/>
      <c r="D13" s="96"/>
      <c r="E13" s="96"/>
      <c r="F13" s="97"/>
    </row>
    <row r="14" spans="1:7" s="19" customFormat="1" ht="12.75" customHeight="1">
      <c r="A14" s="95" t="s">
        <v>25</v>
      </c>
      <c r="B14" s="96"/>
      <c r="C14" s="96"/>
      <c r="D14" s="96"/>
      <c r="E14" s="96"/>
      <c r="F14" s="97"/>
      <c r="G14" s="44"/>
    </row>
    <row r="15" spans="1:7" s="19" customFormat="1" ht="12.75" customHeight="1">
      <c r="A15" s="95" t="s">
        <v>26</v>
      </c>
      <c r="B15" s="96"/>
      <c r="C15" s="96"/>
      <c r="D15" s="96"/>
      <c r="E15" s="96"/>
      <c r="F15" s="97"/>
      <c r="G15" s="44"/>
    </row>
    <row r="16" spans="1:7" ht="4.5" customHeight="1">
      <c r="A16" s="65"/>
      <c r="B16" s="66"/>
      <c r="C16" s="66"/>
      <c r="D16" s="66"/>
      <c r="E16" s="66"/>
      <c r="F16" s="67"/>
      <c r="G16" s="45"/>
    </row>
    <row r="17" spans="1:7" s="19" customFormat="1" ht="12.75">
      <c r="A17" s="95" t="s">
        <v>32</v>
      </c>
      <c r="B17" s="96"/>
      <c r="C17" s="96"/>
      <c r="D17" s="96"/>
      <c r="E17" s="96"/>
      <c r="F17" s="97"/>
      <c r="G17" s="44"/>
    </row>
    <row r="18" spans="1:7" s="19" customFormat="1" ht="12.75">
      <c r="A18" s="95" t="s">
        <v>27</v>
      </c>
      <c r="B18" s="96"/>
      <c r="C18" s="96"/>
      <c r="D18" s="96"/>
      <c r="E18" s="96"/>
      <c r="F18" s="97"/>
      <c r="G18" s="44"/>
    </row>
    <row r="19" spans="1:7" s="19" customFormat="1" ht="12.75">
      <c r="A19" s="95" t="s">
        <v>28</v>
      </c>
      <c r="B19" s="96"/>
      <c r="C19" s="96"/>
      <c r="D19" s="96"/>
      <c r="E19" s="96"/>
      <c r="F19" s="97"/>
      <c r="G19" s="44"/>
    </row>
    <row r="20" spans="1:7" ht="4.5" customHeight="1">
      <c r="A20" s="65"/>
      <c r="B20" s="66"/>
      <c r="C20" s="66"/>
      <c r="D20" s="66"/>
      <c r="E20" s="66"/>
      <c r="F20" s="67"/>
      <c r="G20" s="45"/>
    </row>
    <row r="21" spans="1:7" s="19" customFormat="1" ht="12.75" customHeight="1">
      <c r="A21" s="95" t="s">
        <v>33</v>
      </c>
      <c r="B21" s="96"/>
      <c r="C21" s="96"/>
      <c r="D21" s="96"/>
      <c r="E21" s="96"/>
      <c r="F21" s="97"/>
      <c r="G21" s="44"/>
    </row>
    <row r="22" spans="1:7" s="19" customFormat="1" ht="12.75" customHeight="1">
      <c r="A22" s="95" t="s">
        <v>29</v>
      </c>
      <c r="B22" s="96"/>
      <c r="C22" s="96"/>
      <c r="D22" s="96"/>
      <c r="E22" s="96"/>
      <c r="F22" s="97"/>
      <c r="G22" s="44"/>
    </row>
    <row r="23" spans="1:7" s="19" customFormat="1" ht="27" customHeight="1">
      <c r="A23" s="95" t="s">
        <v>30</v>
      </c>
      <c r="B23" s="96"/>
      <c r="C23" s="96"/>
      <c r="D23" s="96"/>
      <c r="E23" s="96"/>
      <c r="F23" s="97"/>
      <c r="G23" s="44"/>
    </row>
    <row r="24" spans="1:7" ht="4.5" customHeight="1">
      <c r="A24" s="65"/>
      <c r="B24" s="66"/>
      <c r="C24" s="66"/>
      <c r="D24" s="66"/>
      <c r="E24" s="66"/>
      <c r="F24" s="67"/>
      <c r="G24" s="45"/>
    </row>
    <row r="25" spans="1:7" ht="12.75">
      <c r="A25" s="11" t="s">
        <v>0</v>
      </c>
      <c r="B25" s="12" t="s">
        <v>1</v>
      </c>
      <c r="C25" s="12" t="s">
        <v>15</v>
      </c>
      <c r="D25" s="12" t="s">
        <v>2</v>
      </c>
      <c r="E25" s="13" t="s">
        <v>3</v>
      </c>
      <c r="F25" s="10" t="s">
        <v>4</v>
      </c>
      <c r="G25" s="45"/>
    </row>
    <row r="26" spans="1:7" ht="6" customHeight="1" thickBot="1">
      <c r="A26" s="27"/>
      <c r="B26" s="28"/>
      <c r="C26" s="29"/>
      <c r="D26" s="28"/>
      <c r="E26" s="28"/>
      <c r="F26" s="30"/>
      <c r="G26" s="45"/>
    </row>
    <row r="27" spans="1:7" ht="16.5" thickBot="1">
      <c r="A27" s="83" t="s">
        <v>34</v>
      </c>
      <c r="B27" s="84"/>
      <c r="C27" s="84"/>
      <c r="D27" s="84"/>
      <c r="E27" s="84"/>
      <c r="F27" s="85"/>
      <c r="G27" s="45"/>
    </row>
    <row r="28" spans="1:7" ht="6" customHeight="1">
      <c r="A28" s="1"/>
      <c r="B28" s="2"/>
      <c r="C28" s="3"/>
      <c r="D28" s="2"/>
      <c r="E28" s="4"/>
      <c r="F28" s="5"/>
      <c r="G28" s="45"/>
    </row>
    <row r="29" spans="1:7" s="19" customFormat="1" ht="12.75">
      <c r="A29" s="98" t="s">
        <v>35</v>
      </c>
      <c r="B29" s="48" t="s">
        <v>36</v>
      </c>
      <c r="C29" s="51">
        <v>1</v>
      </c>
      <c r="D29" s="51" t="s">
        <v>37</v>
      </c>
      <c r="E29" s="14"/>
      <c r="F29" s="9" t="str">
        <f aca="true" t="shared" si="0" ref="F29:F56">IF(E29=""," ",(C29*(ROUND(E29,2))))</f>
        <v> </v>
      </c>
      <c r="G29" s="49">
        <f aca="true" t="shared" si="1" ref="G29:G56">IF(ISNUMBER(F29),0,1)</f>
        <v>1</v>
      </c>
    </row>
    <row r="30" spans="1:7" s="19" customFormat="1" ht="12.75">
      <c r="A30" s="98">
        <v>190407.1</v>
      </c>
      <c r="B30" s="48" t="s">
        <v>38</v>
      </c>
      <c r="C30" s="51">
        <v>9</v>
      </c>
      <c r="D30" s="51" t="s">
        <v>19</v>
      </c>
      <c r="E30" s="14"/>
      <c r="F30" s="9" t="str">
        <f t="shared" si="0"/>
        <v> </v>
      </c>
      <c r="G30" s="49">
        <f t="shared" si="1"/>
        <v>1</v>
      </c>
    </row>
    <row r="31" spans="1:7" s="19" customFormat="1" ht="12.75">
      <c r="A31" s="98">
        <v>190407.2</v>
      </c>
      <c r="B31" s="48" t="s">
        <v>39</v>
      </c>
      <c r="C31" s="51">
        <v>2</v>
      </c>
      <c r="D31" s="51" t="s">
        <v>19</v>
      </c>
      <c r="E31" s="14"/>
      <c r="F31" s="9" t="str">
        <f t="shared" si="0"/>
        <v> </v>
      </c>
      <c r="G31" s="49">
        <f t="shared" si="1"/>
        <v>1</v>
      </c>
    </row>
    <row r="32" spans="1:7" s="19" customFormat="1" ht="12.75">
      <c r="A32" s="98">
        <v>190408.1</v>
      </c>
      <c r="B32" s="48" t="s">
        <v>40</v>
      </c>
      <c r="C32" s="51">
        <v>5</v>
      </c>
      <c r="D32" s="51" t="s">
        <v>19</v>
      </c>
      <c r="E32" s="14"/>
      <c r="F32" s="9" t="str">
        <f t="shared" si="0"/>
        <v> </v>
      </c>
      <c r="G32" s="49">
        <f t="shared" si="1"/>
        <v>1</v>
      </c>
    </row>
    <row r="33" spans="1:7" s="19" customFormat="1" ht="12.75">
      <c r="A33" s="98">
        <v>190412.1</v>
      </c>
      <c r="B33" s="48" t="s">
        <v>41</v>
      </c>
      <c r="C33" s="51">
        <v>5</v>
      </c>
      <c r="D33" s="51" t="s">
        <v>16</v>
      </c>
      <c r="E33" s="14"/>
      <c r="F33" s="9" t="str">
        <f t="shared" si="0"/>
        <v> </v>
      </c>
      <c r="G33" s="49">
        <f t="shared" si="1"/>
        <v>1</v>
      </c>
    </row>
    <row r="34" spans="1:7" s="19" customFormat="1" ht="12.75">
      <c r="A34" s="98">
        <v>190412.2</v>
      </c>
      <c r="B34" s="48" t="s">
        <v>42</v>
      </c>
      <c r="C34" s="51">
        <v>24</v>
      </c>
      <c r="D34" s="51" t="s">
        <v>16</v>
      </c>
      <c r="E34" s="14"/>
      <c r="F34" s="9" t="str">
        <f t="shared" si="0"/>
        <v> </v>
      </c>
      <c r="G34" s="49">
        <f t="shared" si="1"/>
        <v>1</v>
      </c>
    </row>
    <row r="35" spans="1:7" s="19" customFormat="1" ht="12.75">
      <c r="A35" s="98">
        <v>190412.3</v>
      </c>
      <c r="B35" s="48" t="s">
        <v>43</v>
      </c>
      <c r="C35" s="51">
        <v>16</v>
      </c>
      <c r="D35" s="51" t="s">
        <v>19</v>
      </c>
      <c r="E35" s="14"/>
      <c r="F35" s="9" t="str">
        <f t="shared" si="0"/>
        <v> </v>
      </c>
      <c r="G35" s="49">
        <f t="shared" si="1"/>
        <v>1</v>
      </c>
    </row>
    <row r="36" spans="1:7" s="19" customFormat="1" ht="12.75">
      <c r="A36" s="98">
        <v>190412.4</v>
      </c>
      <c r="B36" s="48" t="s">
        <v>44</v>
      </c>
      <c r="C36" s="51">
        <v>16</v>
      </c>
      <c r="D36" s="51" t="s">
        <v>19</v>
      </c>
      <c r="E36" s="14"/>
      <c r="F36" s="9" t="str">
        <f t="shared" si="0"/>
        <v> </v>
      </c>
      <c r="G36" s="49">
        <f t="shared" si="1"/>
        <v>1</v>
      </c>
    </row>
    <row r="37" spans="1:7" s="19" customFormat="1" ht="12.75">
      <c r="A37" s="98">
        <v>190412.5</v>
      </c>
      <c r="B37" s="48" t="s">
        <v>45</v>
      </c>
      <c r="C37" s="51">
        <v>1</v>
      </c>
      <c r="D37" s="51" t="s">
        <v>37</v>
      </c>
      <c r="E37" s="14"/>
      <c r="F37" s="9" t="str">
        <f t="shared" si="0"/>
        <v> </v>
      </c>
      <c r="G37" s="49">
        <f t="shared" si="1"/>
        <v>1</v>
      </c>
    </row>
    <row r="38" spans="1:7" s="19" customFormat="1" ht="12.75">
      <c r="A38" s="98">
        <v>190412.6</v>
      </c>
      <c r="B38" s="48" t="s">
        <v>46</v>
      </c>
      <c r="C38" s="51">
        <v>1</v>
      </c>
      <c r="D38" s="51" t="s">
        <v>37</v>
      </c>
      <c r="E38" s="14"/>
      <c r="F38" s="9" t="str">
        <f t="shared" si="0"/>
        <v> </v>
      </c>
      <c r="G38" s="49">
        <f t="shared" si="1"/>
        <v>1</v>
      </c>
    </row>
    <row r="39" spans="1:7" s="19" customFormat="1" ht="12.75">
      <c r="A39" s="98">
        <v>190412.7</v>
      </c>
      <c r="B39" s="48" t="s">
        <v>47</v>
      </c>
      <c r="C39" s="51">
        <v>1</v>
      </c>
      <c r="D39" s="51" t="s">
        <v>37</v>
      </c>
      <c r="E39" s="14"/>
      <c r="F39" s="9" t="str">
        <f t="shared" si="0"/>
        <v> </v>
      </c>
      <c r="G39" s="49">
        <f t="shared" si="1"/>
        <v>1</v>
      </c>
    </row>
    <row r="40" spans="1:7" s="19" customFormat="1" ht="12.75">
      <c r="A40" s="98">
        <v>190412.8</v>
      </c>
      <c r="B40" s="48" t="s">
        <v>48</v>
      </c>
      <c r="C40" s="51">
        <v>1</v>
      </c>
      <c r="D40" s="51" t="s">
        <v>37</v>
      </c>
      <c r="E40" s="14"/>
      <c r="F40" s="9" t="str">
        <f t="shared" si="0"/>
        <v> </v>
      </c>
      <c r="G40" s="49">
        <f t="shared" si="1"/>
        <v>1</v>
      </c>
    </row>
    <row r="41" spans="1:7" s="19" customFormat="1" ht="12.75">
      <c r="A41" s="98">
        <v>190412.9</v>
      </c>
      <c r="B41" s="48" t="s">
        <v>49</v>
      </c>
      <c r="C41" s="51">
        <v>30</v>
      </c>
      <c r="D41" s="51" t="s">
        <v>17</v>
      </c>
      <c r="E41" s="14"/>
      <c r="F41" s="9" t="str">
        <f t="shared" si="0"/>
        <v> </v>
      </c>
      <c r="G41" s="49">
        <f t="shared" si="1"/>
        <v>1</v>
      </c>
    </row>
    <row r="42" spans="1:7" s="19" customFormat="1" ht="12.75">
      <c r="A42" s="98" t="s">
        <v>50</v>
      </c>
      <c r="B42" s="48" t="s">
        <v>51</v>
      </c>
      <c r="C42" s="51">
        <v>100</v>
      </c>
      <c r="D42" s="51" t="s">
        <v>16</v>
      </c>
      <c r="E42" s="14"/>
      <c r="F42" s="9" t="str">
        <f t="shared" si="0"/>
        <v> </v>
      </c>
      <c r="G42" s="49">
        <f t="shared" si="1"/>
        <v>1</v>
      </c>
    </row>
    <row r="43" spans="1:7" s="19" customFormat="1" ht="12.75">
      <c r="A43" s="98">
        <v>190412.11</v>
      </c>
      <c r="B43" s="48" t="s">
        <v>52</v>
      </c>
      <c r="C43" s="51">
        <v>200</v>
      </c>
      <c r="D43" s="51" t="s">
        <v>16</v>
      </c>
      <c r="E43" s="14"/>
      <c r="F43" s="9" t="str">
        <f t="shared" si="0"/>
        <v> </v>
      </c>
      <c r="G43" s="49">
        <f t="shared" si="1"/>
        <v>1</v>
      </c>
    </row>
    <row r="44" spans="1:7" s="19" customFormat="1" ht="12.75">
      <c r="A44" s="98">
        <v>190414.1</v>
      </c>
      <c r="B44" s="48" t="s">
        <v>53</v>
      </c>
      <c r="C44" s="51">
        <v>21</v>
      </c>
      <c r="D44" s="51" t="s">
        <v>54</v>
      </c>
      <c r="E44" s="14"/>
      <c r="F44" s="9" t="str">
        <f t="shared" si="0"/>
        <v> </v>
      </c>
      <c r="G44" s="49">
        <f t="shared" si="1"/>
        <v>1</v>
      </c>
    </row>
    <row r="45" spans="1:7" s="19" customFormat="1" ht="12.75">
      <c r="A45" s="98">
        <v>190415.1</v>
      </c>
      <c r="B45" s="48" t="s">
        <v>55</v>
      </c>
      <c r="C45" s="51">
        <v>7</v>
      </c>
      <c r="D45" s="51" t="s">
        <v>18</v>
      </c>
      <c r="E45" s="14"/>
      <c r="F45" s="9" t="str">
        <f t="shared" si="0"/>
        <v> </v>
      </c>
      <c r="G45" s="49">
        <f t="shared" si="1"/>
        <v>1</v>
      </c>
    </row>
    <row r="46" spans="1:7" s="19" customFormat="1" ht="12.75">
      <c r="A46" s="98">
        <v>190419.1</v>
      </c>
      <c r="B46" s="48" t="s">
        <v>56</v>
      </c>
      <c r="C46" s="51">
        <v>1</v>
      </c>
      <c r="D46" s="51" t="s">
        <v>37</v>
      </c>
      <c r="E46" s="14"/>
      <c r="F46" s="9" t="str">
        <f t="shared" si="0"/>
        <v> </v>
      </c>
      <c r="G46" s="49">
        <f t="shared" si="1"/>
        <v>1</v>
      </c>
    </row>
    <row r="47" spans="1:7" s="19" customFormat="1" ht="12.75">
      <c r="A47" s="98">
        <v>190419.2</v>
      </c>
      <c r="B47" s="48" t="s">
        <v>57</v>
      </c>
      <c r="C47" s="51">
        <v>1</v>
      </c>
      <c r="D47" s="51" t="s">
        <v>37</v>
      </c>
      <c r="E47" s="14"/>
      <c r="F47" s="9" t="str">
        <f t="shared" si="0"/>
        <v> </v>
      </c>
      <c r="G47" s="49">
        <f t="shared" si="1"/>
        <v>1</v>
      </c>
    </row>
    <row r="48" spans="1:7" s="19" customFormat="1" ht="12.75">
      <c r="A48" s="98">
        <v>190425.1</v>
      </c>
      <c r="B48" s="48" t="s">
        <v>58</v>
      </c>
      <c r="C48" s="51">
        <v>510</v>
      </c>
      <c r="D48" s="51" t="s">
        <v>17</v>
      </c>
      <c r="E48" s="14"/>
      <c r="F48" s="9" t="str">
        <f t="shared" si="0"/>
        <v> </v>
      </c>
      <c r="G48" s="49">
        <f t="shared" si="1"/>
        <v>1</v>
      </c>
    </row>
    <row r="49" spans="1:7" s="19" customFormat="1" ht="12.75">
      <c r="A49" s="98">
        <v>190512.1</v>
      </c>
      <c r="B49" s="48" t="s">
        <v>59</v>
      </c>
      <c r="C49" s="51">
        <v>1</v>
      </c>
      <c r="D49" s="51" t="s">
        <v>37</v>
      </c>
      <c r="E49" s="14"/>
      <c r="F49" s="9" t="str">
        <f t="shared" si="0"/>
        <v> </v>
      </c>
      <c r="G49" s="49">
        <f t="shared" si="1"/>
        <v>1</v>
      </c>
    </row>
    <row r="50" spans="1:7" s="19" customFormat="1" ht="12.75">
      <c r="A50" s="98">
        <v>190512.2</v>
      </c>
      <c r="B50" s="48" t="s">
        <v>60</v>
      </c>
      <c r="C50" s="51">
        <v>1</v>
      </c>
      <c r="D50" s="51" t="s">
        <v>37</v>
      </c>
      <c r="E50" s="14"/>
      <c r="F50" s="9" t="str">
        <f t="shared" si="0"/>
        <v> </v>
      </c>
      <c r="G50" s="49">
        <f t="shared" si="1"/>
        <v>1</v>
      </c>
    </row>
    <row r="51" spans="1:7" s="19" customFormat="1" ht="12.75">
      <c r="A51" s="98">
        <v>190512.3</v>
      </c>
      <c r="B51" s="48" t="s">
        <v>61</v>
      </c>
      <c r="C51" s="51">
        <v>1</v>
      </c>
      <c r="D51" s="51" t="s">
        <v>37</v>
      </c>
      <c r="E51" s="14"/>
      <c r="F51" s="9" t="str">
        <f t="shared" si="0"/>
        <v> </v>
      </c>
      <c r="G51" s="49">
        <f t="shared" si="1"/>
        <v>1</v>
      </c>
    </row>
    <row r="52" spans="1:7" s="19" customFormat="1" ht="12.75">
      <c r="A52" s="98">
        <v>190512.4</v>
      </c>
      <c r="B52" s="48" t="s">
        <v>62</v>
      </c>
      <c r="C52" s="51">
        <v>1</v>
      </c>
      <c r="D52" s="51" t="s">
        <v>37</v>
      </c>
      <c r="E52" s="14"/>
      <c r="F52" s="9" t="str">
        <f t="shared" si="0"/>
        <v> </v>
      </c>
      <c r="G52" s="49">
        <f t="shared" si="1"/>
        <v>1</v>
      </c>
    </row>
    <row r="53" spans="1:7" s="19" customFormat="1" ht="12.75">
      <c r="A53" s="98">
        <v>190512.5</v>
      </c>
      <c r="B53" s="48" t="s">
        <v>63</v>
      </c>
      <c r="C53" s="51">
        <v>1</v>
      </c>
      <c r="D53" s="51" t="s">
        <v>37</v>
      </c>
      <c r="E53" s="14"/>
      <c r="F53" s="9" t="str">
        <f t="shared" si="0"/>
        <v> </v>
      </c>
      <c r="G53" s="49">
        <f t="shared" si="1"/>
        <v>1</v>
      </c>
    </row>
    <row r="54" spans="1:7" s="19" customFormat="1" ht="12.75">
      <c r="A54" s="98">
        <v>190513.1</v>
      </c>
      <c r="B54" s="48" t="s">
        <v>64</v>
      </c>
      <c r="C54" s="51">
        <v>1</v>
      </c>
      <c r="D54" s="51" t="s">
        <v>37</v>
      </c>
      <c r="E54" s="14"/>
      <c r="F54" s="9" t="str">
        <f t="shared" si="0"/>
        <v> </v>
      </c>
      <c r="G54" s="49">
        <f t="shared" si="1"/>
        <v>1</v>
      </c>
    </row>
    <row r="55" spans="1:7" s="19" customFormat="1" ht="12.75">
      <c r="A55" s="98">
        <v>190601.1</v>
      </c>
      <c r="B55" s="48" t="s">
        <v>65</v>
      </c>
      <c r="C55" s="51">
        <v>1</v>
      </c>
      <c r="D55" s="51" t="s">
        <v>37</v>
      </c>
      <c r="E55" s="14"/>
      <c r="F55" s="9" t="str">
        <f t="shared" si="0"/>
        <v> </v>
      </c>
      <c r="G55" s="49">
        <f t="shared" si="1"/>
        <v>1</v>
      </c>
    </row>
    <row r="56" spans="1:7" s="19" customFormat="1" ht="12.75">
      <c r="A56" s="98">
        <v>190601.2</v>
      </c>
      <c r="B56" s="48" t="s">
        <v>66</v>
      </c>
      <c r="C56" s="51">
        <v>1</v>
      </c>
      <c r="D56" s="51" t="s">
        <v>37</v>
      </c>
      <c r="E56" s="14"/>
      <c r="F56" s="9" t="str">
        <f t="shared" si="0"/>
        <v> </v>
      </c>
      <c r="G56" s="49">
        <f t="shared" si="1"/>
        <v>1</v>
      </c>
    </row>
    <row r="57" spans="1:7" ht="6" customHeight="1" thickBot="1">
      <c r="A57" s="1"/>
      <c r="B57" s="2"/>
      <c r="C57" s="3"/>
      <c r="D57" s="2"/>
      <c r="E57" s="4"/>
      <c r="F57" s="5"/>
      <c r="G57" s="45"/>
    </row>
    <row r="58" spans="1:11" ht="15.75" thickBot="1">
      <c r="A58" s="8"/>
      <c r="B58" s="33" t="s">
        <v>67</v>
      </c>
      <c r="C58" s="6"/>
      <c r="D58" s="6"/>
      <c r="E58" s="41"/>
      <c r="F58" s="22">
        <f>IF(SUM(F29:F56)=0,"",SUM(F29:F56))</f>
      </c>
      <c r="G58" s="43"/>
      <c r="K58" s="52"/>
    </row>
    <row r="59" spans="1:11" s="19" customFormat="1" ht="12.75" customHeight="1">
      <c r="A59" s="20"/>
      <c r="B59" s="48" t="s">
        <v>68</v>
      </c>
      <c r="C59" s="25"/>
      <c r="D59" s="7"/>
      <c r="E59" s="42"/>
      <c r="F59" s="9"/>
      <c r="G59" s="44"/>
      <c r="K59" s="52"/>
    </row>
    <row r="60" spans="1:7" ht="6" customHeight="1" thickBot="1">
      <c r="A60" s="27"/>
      <c r="B60" s="28"/>
      <c r="C60" s="29"/>
      <c r="D60" s="28"/>
      <c r="E60" s="28"/>
      <c r="F60" s="30"/>
      <c r="G60" s="45"/>
    </row>
    <row r="61" spans="1:7" ht="16.5" thickBot="1">
      <c r="A61" s="83" t="s">
        <v>69</v>
      </c>
      <c r="B61" s="84"/>
      <c r="C61" s="84"/>
      <c r="D61" s="84"/>
      <c r="E61" s="84"/>
      <c r="F61" s="85"/>
      <c r="G61" s="45"/>
    </row>
    <row r="62" spans="1:7" ht="6" customHeight="1">
      <c r="A62" s="1"/>
      <c r="B62" s="2"/>
      <c r="C62" s="3"/>
      <c r="D62" s="2"/>
      <c r="E62" s="4"/>
      <c r="F62" s="5"/>
      <c r="G62" s="45"/>
    </row>
    <row r="63" spans="1:7" s="19" customFormat="1" ht="12.75">
      <c r="A63" s="98" t="s">
        <v>122</v>
      </c>
      <c r="B63" s="48" t="s">
        <v>71</v>
      </c>
      <c r="C63" s="51">
        <v>1</v>
      </c>
      <c r="D63" s="51" t="s">
        <v>19</v>
      </c>
      <c r="E63" s="14"/>
      <c r="F63" s="9" t="str">
        <f aca="true" t="shared" si="2" ref="F63:F73">IF(E63=""," ",(C63*(ROUND(E63,2))))</f>
        <v> </v>
      </c>
      <c r="G63" s="49">
        <f aca="true" t="shared" si="3" ref="G63:G73">IF(ISNUMBER(F63),0,1)</f>
        <v>1</v>
      </c>
    </row>
    <row r="64" spans="1:7" s="19" customFormat="1" ht="12.75">
      <c r="A64" s="98">
        <v>190412.12</v>
      </c>
      <c r="B64" s="48" t="s">
        <v>72</v>
      </c>
      <c r="C64" s="51">
        <v>1</v>
      </c>
      <c r="D64" s="51" t="s">
        <v>37</v>
      </c>
      <c r="E64" s="14"/>
      <c r="F64" s="9" t="str">
        <f t="shared" si="2"/>
        <v> </v>
      </c>
      <c r="G64" s="49">
        <f t="shared" si="3"/>
        <v>1</v>
      </c>
    </row>
    <row r="65" spans="1:7" s="19" customFormat="1" ht="12.75">
      <c r="A65" s="98">
        <v>190412.13</v>
      </c>
      <c r="B65" s="48" t="s">
        <v>73</v>
      </c>
      <c r="C65" s="51">
        <v>1</v>
      </c>
      <c r="D65" s="51" t="s">
        <v>37</v>
      </c>
      <c r="E65" s="14"/>
      <c r="F65" s="9" t="str">
        <f t="shared" si="2"/>
        <v> </v>
      </c>
      <c r="G65" s="49">
        <f t="shared" si="3"/>
        <v>1</v>
      </c>
    </row>
    <row r="66" spans="1:7" s="19" customFormat="1" ht="12.75">
      <c r="A66" s="98">
        <v>190412.14</v>
      </c>
      <c r="B66" s="48" t="s">
        <v>74</v>
      </c>
      <c r="C66" s="51">
        <v>1</v>
      </c>
      <c r="D66" s="51" t="s">
        <v>37</v>
      </c>
      <c r="E66" s="14"/>
      <c r="F66" s="9" t="str">
        <f t="shared" si="2"/>
        <v> </v>
      </c>
      <c r="G66" s="49">
        <f t="shared" si="3"/>
        <v>1</v>
      </c>
    </row>
    <row r="67" spans="1:7" s="19" customFormat="1" ht="12.75">
      <c r="A67" s="98">
        <v>190412.15</v>
      </c>
      <c r="B67" s="48" t="s">
        <v>75</v>
      </c>
      <c r="C67" s="51">
        <v>1</v>
      </c>
      <c r="D67" s="51" t="s">
        <v>37</v>
      </c>
      <c r="E67" s="14"/>
      <c r="F67" s="9" t="str">
        <f t="shared" si="2"/>
        <v> </v>
      </c>
      <c r="G67" s="49">
        <f t="shared" si="3"/>
        <v>1</v>
      </c>
    </row>
    <row r="68" spans="1:7" s="19" customFormat="1" ht="12.75">
      <c r="A68" s="98">
        <v>190414.2</v>
      </c>
      <c r="B68" s="48" t="s">
        <v>53</v>
      </c>
      <c r="C68" s="51">
        <v>6</v>
      </c>
      <c r="D68" s="51" t="s">
        <v>54</v>
      </c>
      <c r="E68" s="14"/>
      <c r="F68" s="9" t="str">
        <f t="shared" si="2"/>
        <v> </v>
      </c>
      <c r="G68" s="49">
        <f t="shared" si="3"/>
        <v>1</v>
      </c>
    </row>
    <row r="69" spans="1:7" s="19" customFormat="1" ht="12.75">
      <c r="A69" s="98">
        <v>190512.6</v>
      </c>
      <c r="B69" s="48" t="s">
        <v>76</v>
      </c>
      <c r="C69" s="51">
        <v>1</v>
      </c>
      <c r="D69" s="51" t="s">
        <v>37</v>
      </c>
      <c r="E69" s="14"/>
      <c r="F69" s="9" t="str">
        <f t="shared" si="2"/>
        <v> </v>
      </c>
      <c r="G69" s="49">
        <f t="shared" si="3"/>
        <v>1</v>
      </c>
    </row>
    <row r="70" spans="1:7" s="19" customFormat="1" ht="12.75">
      <c r="A70" s="98">
        <v>190512.7</v>
      </c>
      <c r="B70" s="48" t="s">
        <v>77</v>
      </c>
      <c r="C70" s="51">
        <v>1</v>
      </c>
      <c r="D70" s="51" t="s">
        <v>37</v>
      </c>
      <c r="E70" s="14"/>
      <c r="F70" s="9" t="str">
        <f t="shared" si="2"/>
        <v> </v>
      </c>
      <c r="G70" s="49">
        <f t="shared" si="3"/>
        <v>1</v>
      </c>
    </row>
    <row r="71" spans="1:7" s="19" customFormat="1" ht="12.75">
      <c r="A71" s="98">
        <v>190513.2</v>
      </c>
      <c r="B71" s="48" t="s">
        <v>78</v>
      </c>
      <c r="C71" s="51">
        <v>0</v>
      </c>
      <c r="D71" s="51" t="s">
        <v>37</v>
      </c>
      <c r="E71" s="99" t="s">
        <v>81</v>
      </c>
      <c r="F71" s="100"/>
      <c r="G71" s="49"/>
    </row>
    <row r="72" spans="1:7" s="19" customFormat="1" ht="12.75">
      <c r="A72" s="98">
        <v>190601.3</v>
      </c>
      <c r="B72" s="48" t="s">
        <v>79</v>
      </c>
      <c r="C72" s="51">
        <v>1</v>
      </c>
      <c r="D72" s="51" t="s">
        <v>37</v>
      </c>
      <c r="E72" s="14"/>
      <c r="F72" s="9" t="str">
        <f t="shared" si="2"/>
        <v> </v>
      </c>
      <c r="G72" s="49">
        <f t="shared" si="3"/>
        <v>1</v>
      </c>
    </row>
    <row r="73" spans="1:7" s="19" customFormat="1" ht="12.75">
      <c r="A73" s="98" t="s">
        <v>123</v>
      </c>
      <c r="B73" s="48" t="s">
        <v>80</v>
      </c>
      <c r="C73" s="51">
        <v>1</v>
      </c>
      <c r="D73" s="51" t="s">
        <v>37</v>
      </c>
      <c r="E73" s="14"/>
      <c r="F73" s="9" t="str">
        <f t="shared" si="2"/>
        <v> </v>
      </c>
      <c r="G73" s="49">
        <f t="shared" si="3"/>
        <v>1</v>
      </c>
    </row>
    <row r="74" spans="1:7" ht="6" customHeight="1" thickBot="1">
      <c r="A74" s="1"/>
      <c r="B74" s="2"/>
      <c r="C74" s="3"/>
      <c r="D74" s="2"/>
      <c r="E74" s="4"/>
      <c r="F74" s="5"/>
      <c r="G74" s="45"/>
    </row>
    <row r="75" spans="1:11" ht="15.75" thickBot="1">
      <c r="A75" s="8"/>
      <c r="B75" s="33" t="s">
        <v>121</v>
      </c>
      <c r="C75" s="6"/>
      <c r="D75" s="6"/>
      <c r="E75" s="41"/>
      <c r="F75" s="22">
        <f>IF(SUM(F63:F73)=0,"",SUM(F63:F73))</f>
      </c>
      <c r="G75" s="43"/>
      <c r="K75" s="52"/>
    </row>
    <row r="76" spans="1:11" s="19" customFormat="1" ht="12.75" customHeight="1">
      <c r="A76" s="20"/>
      <c r="B76" s="48" t="s">
        <v>124</v>
      </c>
      <c r="C76" s="25"/>
      <c r="D76" s="7"/>
      <c r="E76" s="42"/>
      <c r="F76" s="9"/>
      <c r="G76" s="44"/>
      <c r="K76" s="52"/>
    </row>
    <row r="77" spans="1:7" ht="6" customHeight="1" thickBot="1">
      <c r="A77" s="27"/>
      <c r="B77" s="28"/>
      <c r="C77" s="29"/>
      <c r="D77" s="28"/>
      <c r="E77" s="28"/>
      <c r="F77" s="30"/>
      <c r="G77" s="45"/>
    </row>
    <row r="78" spans="1:7" ht="16.5" thickBot="1">
      <c r="A78" s="83" t="s">
        <v>70</v>
      </c>
      <c r="B78" s="84"/>
      <c r="C78" s="84"/>
      <c r="D78" s="84"/>
      <c r="E78" s="84"/>
      <c r="F78" s="85"/>
      <c r="G78" s="45"/>
    </row>
    <row r="79" spans="1:7" ht="6" customHeight="1">
      <c r="A79" s="1"/>
      <c r="B79" s="2"/>
      <c r="C79" s="3"/>
      <c r="D79" s="2"/>
      <c r="E79" s="4"/>
      <c r="F79" s="5"/>
      <c r="G79" s="45"/>
    </row>
    <row r="80" spans="1:7" s="19" customFormat="1" ht="12.75">
      <c r="A80" s="98" t="s">
        <v>125</v>
      </c>
      <c r="B80" s="48" t="s">
        <v>82</v>
      </c>
      <c r="C80" s="51">
        <v>1</v>
      </c>
      <c r="D80" s="51" t="s">
        <v>37</v>
      </c>
      <c r="E80" s="14"/>
      <c r="F80" s="9" t="str">
        <f aca="true" t="shared" si="4" ref="F80:F99">IF(E80=""," ",(C80*(ROUND(E80,2))))</f>
        <v> </v>
      </c>
      <c r="G80" s="49">
        <f aca="true" t="shared" si="5" ref="G80:G119">IF(ISNUMBER(F80),0,1)</f>
        <v>1</v>
      </c>
    </row>
    <row r="81" spans="1:7" s="19" customFormat="1" ht="12.75">
      <c r="A81" s="98">
        <v>190301.2</v>
      </c>
      <c r="B81" s="48" t="s">
        <v>83</v>
      </c>
      <c r="C81" s="51">
        <v>1</v>
      </c>
      <c r="D81" s="51" t="s">
        <v>37</v>
      </c>
      <c r="E81" s="14"/>
      <c r="F81" s="9" t="str">
        <f t="shared" si="4"/>
        <v> </v>
      </c>
      <c r="G81" s="49">
        <f t="shared" si="5"/>
        <v>1</v>
      </c>
    </row>
    <row r="82" spans="1:7" s="19" customFormat="1" ht="12.75">
      <c r="A82" s="98">
        <v>190301.3</v>
      </c>
      <c r="B82" s="48" t="s">
        <v>84</v>
      </c>
      <c r="C82" s="51">
        <v>1</v>
      </c>
      <c r="D82" s="51" t="s">
        <v>37</v>
      </c>
      <c r="E82" s="14"/>
      <c r="F82" s="9" t="str">
        <f t="shared" si="4"/>
        <v> </v>
      </c>
      <c r="G82" s="49">
        <f t="shared" si="5"/>
        <v>1</v>
      </c>
    </row>
    <row r="83" spans="1:7" s="19" customFormat="1" ht="12.75">
      <c r="A83" s="98">
        <v>190301.4</v>
      </c>
      <c r="B83" s="48" t="s">
        <v>85</v>
      </c>
      <c r="C83" s="51">
        <v>1</v>
      </c>
      <c r="D83" s="51" t="s">
        <v>37</v>
      </c>
      <c r="E83" s="14"/>
      <c r="F83" s="9" t="str">
        <f t="shared" si="4"/>
        <v> </v>
      </c>
      <c r="G83" s="49">
        <f t="shared" si="5"/>
        <v>1</v>
      </c>
    </row>
    <row r="84" spans="1:7" s="19" customFormat="1" ht="12.75">
      <c r="A84" s="98">
        <v>190301.5</v>
      </c>
      <c r="B84" s="48" t="s">
        <v>86</v>
      </c>
      <c r="C84" s="51">
        <v>1</v>
      </c>
      <c r="D84" s="51" t="s">
        <v>37</v>
      </c>
      <c r="E84" s="14"/>
      <c r="F84" s="9" t="str">
        <f t="shared" si="4"/>
        <v> </v>
      </c>
      <c r="G84" s="49">
        <f t="shared" si="5"/>
        <v>1</v>
      </c>
    </row>
    <row r="85" spans="1:7" s="19" customFormat="1" ht="12.75">
      <c r="A85" s="98">
        <v>190302.1</v>
      </c>
      <c r="B85" s="48" t="s">
        <v>87</v>
      </c>
      <c r="C85" s="51">
        <v>1</v>
      </c>
      <c r="D85" s="51" t="s">
        <v>88</v>
      </c>
      <c r="E85" s="14"/>
      <c r="F85" s="9" t="str">
        <f t="shared" si="4"/>
        <v> </v>
      </c>
      <c r="G85" s="49">
        <f t="shared" si="5"/>
        <v>1</v>
      </c>
    </row>
    <row r="86" spans="1:7" s="19" customFormat="1" ht="12.75">
      <c r="A86" s="98">
        <v>190408.2</v>
      </c>
      <c r="B86" s="48" t="s">
        <v>40</v>
      </c>
      <c r="C86" s="51">
        <v>2</v>
      </c>
      <c r="D86" s="51" t="s">
        <v>19</v>
      </c>
      <c r="E86" s="14"/>
      <c r="F86" s="9" t="str">
        <f t="shared" si="4"/>
        <v> </v>
      </c>
      <c r="G86" s="49">
        <f t="shared" si="5"/>
        <v>1</v>
      </c>
    </row>
    <row r="87" spans="1:7" s="19" customFormat="1" ht="12.75">
      <c r="A87" s="98">
        <v>190408.3</v>
      </c>
      <c r="B87" s="48" t="s">
        <v>89</v>
      </c>
      <c r="C87" s="51">
        <v>3</v>
      </c>
      <c r="D87" s="51" t="s">
        <v>19</v>
      </c>
      <c r="E87" s="14"/>
      <c r="F87" s="9" t="str">
        <f t="shared" si="4"/>
        <v> </v>
      </c>
      <c r="G87" s="49">
        <f t="shared" si="5"/>
        <v>1</v>
      </c>
    </row>
    <row r="88" spans="1:7" s="19" customFormat="1" ht="25.5">
      <c r="A88" s="98">
        <v>190411.1</v>
      </c>
      <c r="B88" s="48" t="s">
        <v>90</v>
      </c>
      <c r="C88" s="51">
        <v>200</v>
      </c>
      <c r="D88" s="51" t="s">
        <v>16</v>
      </c>
      <c r="E88" s="14"/>
      <c r="F88" s="9" t="str">
        <f t="shared" si="4"/>
        <v> </v>
      </c>
      <c r="G88" s="49">
        <f t="shared" si="5"/>
        <v>1</v>
      </c>
    </row>
    <row r="89" spans="1:7" s="19" customFormat="1" ht="25.5">
      <c r="A89" s="98">
        <v>190411.2</v>
      </c>
      <c r="B89" s="48" t="s">
        <v>91</v>
      </c>
      <c r="C89" s="51">
        <v>2</v>
      </c>
      <c r="D89" s="51" t="s">
        <v>19</v>
      </c>
      <c r="E89" s="14"/>
      <c r="F89" s="9" t="str">
        <f t="shared" si="4"/>
        <v> </v>
      </c>
      <c r="G89" s="49">
        <f t="shared" si="5"/>
        <v>1</v>
      </c>
    </row>
    <row r="90" spans="1:7" s="19" customFormat="1" ht="12.75">
      <c r="A90" s="98">
        <v>190412.16</v>
      </c>
      <c r="B90" s="48" t="s">
        <v>42</v>
      </c>
      <c r="C90" s="51">
        <v>200</v>
      </c>
      <c r="D90" s="51" t="s">
        <v>16</v>
      </c>
      <c r="E90" s="14"/>
      <c r="F90" s="9" t="str">
        <f t="shared" si="4"/>
        <v> </v>
      </c>
      <c r="G90" s="49">
        <f t="shared" si="5"/>
        <v>1</v>
      </c>
    </row>
    <row r="91" spans="1:7" s="19" customFormat="1" ht="12.75">
      <c r="A91" s="98">
        <v>190412.17</v>
      </c>
      <c r="B91" s="48" t="s">
        <v>92</v>
      </c>
      <c r="C91" s="51">
        <v>200</v>
      </c>
      <c r="D91" s="51" t="s">
        <v>16</v>
      </c>
      <c r="E91" s="14"/>
      <c r="F91" s="9" t="str">
        <f t="shared" si="4"/>
        <v> </v>
      </c>
      <c r="G91" s="49">
        <f t="shared" si="5"/>
        <v>1</v>
      </c>
    </row>
    <row r="92" spans="1:7" s="19" customFormat="1" ht="12.75">
      <c r="A92" s="98">
        <v>190414.3</v>
      </c>
      <c r="B92" s="48" t="s">
        <v>53</v>
      </c>
      <c r="C92" s="51">
        <v>35</v>
      </c>
      <c r="D92" s="51" t="s">
        <v>54</v>
      </c>
      <c r="E92" s="14"/>
      <c r="F92" s="9" t="str">
        <f t="shared" si="4"/>
        <v> </v>
      </c>
      <c r="G92" s="49">
        <f t="shared" si="5"/>
        <v>1</v>
      </c>
    </row>
    <row r="93" spans="1:7" s="19" customFormat="1" ht="12.75">
      <c r="A93" s="98">
        <v>190415.2</v>
      </c>
      <c r="B93" s="48" t="s">
        <v>93</v>
      </c>
      <c r="C93" s="51">
        <v>470</v>
      </c>
      <c r="D93" s="51" t="s">
        <v>17</v>
      </c>
      <c r="E93" s="14"/>
      <c r="F93" s="9" t="str">
        <f t="shared" si="4"/>
        <v> </v>
      </c>
      <c r="G93" s="49">
        <f t="shared" si="5"/>
        <v>1</v>
      </c>
    </row>
    <row r="94" spans="1:7" s="19" customFormat="1" ht="12.75">
      <c r="A94" s="98">
        <v>190425.2</v>
      </c>
      <c r="B94" s="48" t="s">
        <v>58</v>
      </c>
      <c r="C94" s="51">
        <v>1151</v>
      </c>
      <c r="D94" s="51" t="s">
        <v>17</v>
      </c>
      <c r="E94" s="14"/>
      <c r="F94" s="9" t="str">
        <f t="shared" si="4"/>
        <v> </v>
      </c>
      <c r="G94" s="49">
        <f t="shared" si="5"/>
        <v>1</v>
      </c>
    </row>
    <row r="95" spans="1:7" s="19" customFormat="1" ht="12.75">
      <c r="A95" s="98">
        <v>190499.1</v>
      </c>
      <c r="B95" s="48" t="s">
        <v>94</v>
      </c>
      <c r="C95" s="51">
        <v>360</v>
      </c>
      <c r="D95" s="51" t="s">
        <v>17</v>
      </c>
      <c r="E95" s="14"/>
      <c r="F95" s="9" t="str">
        <f t="shared" si="4"/>
        <v> </v>
      </c>
      <c r="G95" s="49">
        <f t="shared" si="5"/>
        <v>1</v>
      </c>
    </row>
    <row r="96" spans="1:7" s="19" customFormat="1" ht="12.75">
      <c r="A96" s="98">
        <v>190512.8</v>
      </c>
      <c r="B96" s="48" t="s">
        <v>95</v>
      </c>
      <c r="C96" s="51">
        <v>1</v>
      </c>
      <c r="D96" s="51" t="s">
        <v>37</v>
      </c>
      <c r="E96" s="14"/>
      <c r="F96" s="9" t="str">
        <f t="shared" si="4"/>
        <v> </v>
      </c>
      <c r="G96" s="49">
        <f t="shared" si="5"/>
        <v>1</v>
      </c>
    </row>
    <row r="97" spans="1:7" s="19" customFormat="1" ht="12.75">
      <c r="A97" s="98">
        <v>190512.9</v>
      </c>
      <c r="B97" s="48" t="s">
        <v>96</v>
      </c>
      <c r="C97" s="51">
        <v>1</v>
      </c>
      <c r="D97" s="51" t="s">
        <v>37</v>
      </c>
      <c r="E97" s="14"/>
      <c r="F97" s="9" t="str">
        <f t="shared" si="4"/>
        <v> </v>
      </c>
      <c r="G97" s="49">
        <f t="shared" si="5"/>
        <v>1</v>
      </c>
    </row>
    <row r="98" spans="1:7" s="19" customFormat="1" ht="12.75">
      <c r="A98" s="98" t="s">
        <v>97</v>
      </c>
      <c r="B98" s="48" t="s">
        <v>98</v>
      </c>
      <c r="C98" s="51">
        <v>1</v>
      </c>
      <c r="D98" s="51" t="s">
        <v>37</v>
      </c>
      <c r="E98" s="14"/>
      <c r="F98" s="9" t="str">
        <f t="shared" si="4"/>
        <v> </v>
      </c>
      <c r="G98" s="49">
        <f t="shared" si="5"/>
        <v>1</v>
      </c>
    </row>
    <row r="99" spans="1:7" s="19" customFormat="1" ht="12.75">
      <c r="A99" s="98">
        <v>190512.11</v>
      </c>
      <c r="B99" s="48" t="s">
        <v>99</v>
      </c>
      <c r="C99" s="51">
        <v>1</v>
      </c>
      <c r="D99" s="51" t="s">
        <v>37</v>
      </c>
      <c r="E99" s="14"/>
      <c r="F99" s="9" t="str">
        <f t="shared" si="4"/>
        <v> </v>
      </c>
      <c r="G99" s="49">
        <f t="shared" si="5"/>
        <v>1</v>
      </c>
    </row>
    <row r="100" spans="1:7" s="19" customFormat="1" ht="12.75">
      <c r="A100" s="98">
        <v>190513.3</v>
      </c>
      <c r="B100" s="48" t="s">
        <v>100</v>
      </c>
      <c r="C100" s="51">
        <v>0</v>
      </c>
      <c r="D100" s="51" t="s">
        <v>37</v>
      </c>
      <c r="E100" s="99" t="s">
        <v>81</v>
      </c>
      <c r="F100" s="100"/>
      <c r="G100" s="49"/>
    </row>
    <row r="101" spans="1:7" s="19" customFormat="1" ht="12.75">
      <c r="A101" s="98">
        <v>190601.5</v>
      </c>
      <c r="B101" s="48" t="s">
        <v>101</v>
      </c>
      <c r="C101" s="51">
        <v>1</v>
      </c>
      <c r="D101" s="51" t="s">
        <v>37</v>
      </c>
      <c r="E101" s="14"/>
      <c r="F101" s="9" t="str">
        <f aca="true" t="shared" si="6" ref="F101:F119">IF(E101=""," ",(C101*(ROUND(E101,2))))</f>
        <v> </v>
      </c>
      <c r="G101" s="49">
        <f t="shared" si="5"/>
        <v>1</v>
      </c>
    </row>
    <row r="102" spans="1:7" s="19" customFormat="1" ht="12.75">
      <c r="A102" s="98">
        <v>190601.6</v>
      </c>
      <c r="B102" s="48" t="s">
        <v>102</v>
      </c>
      <c r="C102" s="51">
        <v>1</v>
      </c>
      <c r="D102" s="51" t="s">
        <v>37</v>
      </c>
      <c r="E102" s="14"/>
      <c r="F102" s="9" t="str">
        <f t="shared" si="6"/>
        <v> </v>
      </c>
      <c r="G102" s="49">
        <f t="shared" si="5"/>
        <v>1</v>
      </c>
    </row>
    <row r="103" spans="1:7" s="19" customFormat="1" ht="12.75">
      <c r="A103" s="98">
        <v>190601.7</v>
      </c>
      <c r="B103" s="48" t="s">
        <v>103</v>
      </c>
      <c r="C103" s="51">
        <v>1</v>
      </c>
      <c r="D103" s="51" t="s">
        <v>37</v>
      </c>
      <c r="E103" s="14"/>
      <c r="F103" s="9" t="str">
        <f t="shared" si="6"/>
        <v> </v>
      </c>
      <c r="G103" s="49">
        <f t="shared" si="5"/>
        <v>1</v>
      </c>
    </row>
    <row r="104" spans="1:7" s="19" customFormat="1" ht="12.75">
      <c r="A104" s="98">
        <v>190601.8</v>
      </c>
      <c r="B104" s="48" t="s">
        <v>104</v>
      </c>
      <c r="C104" s="51">
        <v>1</v>
      </c>
      <c r="D104" s="51" t="s">
        <v>37</v>
      </c>
      <c r="E104" s="14"/>
      <c r="F104" s="9" t="str">
        <f t="shared" si="6"/>
        <v> </v>
      </c>
      <c r="G104" s="49">
        <f t="shared" si="5"/>
        <v>1</v>
      </c>
    </row>
    <row r="105" spans="1:7" s="19" customFormat="1" ht="12.75">
      <c r="A105" s="98">
        <v>190601.9</v>
      </c>
      <c r="B105" s="48" t="s">
        <v>105</v>
      </c>
      <c r="C105" s="51">
        <v>1</v>
      </c>
      <c r="D105" s="51" t="s">
        <v>37</v>
      </c>
      <c r="E105" s="14"/>
      <c r="F105" s="9" t="str">
        <f t="shared" si="6"/>
        <v> </v>
      </c>
      <c r="G105" s="49">
        <f t="shared" si="5"/>
        <v>1</v>
      </c>
    </row>
    <row r="106" spans="1:7" s="19" customFormat="1" ht="12.75">
      <c r="A106" s="98" t="s">
        <v>106</v>
      </c>
      <c r="B106" s="48" t="s">
        <v>107</v>
      </c>
      <c r="C106" s="51">
        <v>1</v>
      </c>
      <c r="D106" s="51" t="s">
        <v>37</v>
      </c>
      <c r="E106" s="14"/>
      <c r="F106" s="9" t="str">
        <f t="shared" si="6"/>
        <v> </v>
      </c>
      <c r="G106" s="49">
        <f t="shared" si="5"/>
        <v>1</v>
      </c>
    </row>
    <row r="107" spans="1:7" s="19" customFormat="1" ht="12.75">
      <c r="A107" s="98">
        <v>190601.11</v>
      </c>
      <c r="B107" s="48" t="s">
        <v>108</v>
      </c>
      <c r="C107" s="51">
        <v>1</v>
      </c>
      <c r="D107" s="51" t="s">
        <v>37</v>
      </c>
      <c r="E107" s="14"/>
      <c r="F107" s="9" t="str">
        <f t="shared" si="6"/>
        <v> </v>
      </c>
      <c r="G107" s="49">
        <f t="shared" si="5"/>
        <v>1</v>
      </c>
    </row>
    <row r="108" spans="1:7" s="19" customFormat="1" ht="12.75">
      <c r="A108" s="98">
        <v>190601.12</v>
      </c>
      <c r="B108" s="48" t="s">
        <v>109</v>
      </c>
      <c r="C108" s="51">
        <v>1</v>
      </c>
      <c r="D108" s="51" t="s">
        <v>37</v>
      </c>
      <c r="E108" s="14"/>
      <c r="F108" s="9" t="str">
        <f t="shared" si="6"/>
        <v> </v>
      </c>
      <c r="G108" s="49">
        <f t="shared" si="5"/>
        <v>1</v>
      </c>
    </row>
    <row r="109" spans="1:7" s="19" customFormat="1" ht="12.75">
      <c r="A109" s="98">
        <v>190601.13</v>
      </c>
      <c r="B109" s="48" t="s">
        <v>110</v>
      </c>
      <c r="C109" s="51">
        <v>1</v>
      </c>
      <c r="D109" s="51" t="s">
        <v>37</v>
      </c>
      <c r="E109" s="14"/>
      <c r="F109" s="9" t="str">
        <f t="shared" si="6"/>
        <v> </v>
      </c>
      <c r="G109" s="49">
        <f t="shared" si="5"/>
        <v>1</v>
      </c>
    </row>
    <row r="110" spans="1:7" s="19" customFormat="1" ht="12.75">
      <c r="A110" s="98">
        <v>190702.1</v>
      </c>
      <c r="B110" s="48" t="s">
        <v>111</v>
      </c>
      <c r="C110" s="51">
        <v>1</v>
      </c>
      <c r="D110" s="51" t="s">
        <v>37</v>
      </c>
      <c r="E110" s="14"/>
      <c r="F110" s="9" t="str">
        <f t="shared" si="6"/>
        <v> </v>
      </c>
      <c r="G110" s="49">
        <f t="shared" si="5"/>
        <v>1</v>
      </c>
    </row>
    <row r="111" spans="1:7" s="19" customFormat="1" ht="12.75">
      <c r="A111" s="98">
        <v>190702.2</v>
      </c>
      <c r="B111" s="48" t="s">
        <v>112</v>
      </c>
      <c r="C111" s="51">
        <v>1</v>
      </c>
      <c r="D111" s="51" t="s">
        <v>37</v>
      </c>
      <c r="E111" s="14"/>
      <c r="F111" s="9" t="str">
        <f t="shared" si="6"/>
        <v> </v>
      </c>
      <c r="G111" s="49">
        <f t="shared" si="5"/>
        <v>1</v>
      </c>
    </row>
    <row r="112" spans="1:7" s="19" customFormat="1" ht="12.75">
      <c r="A112" s="98">
        <v>190935.1</v>
      </c>
      <c r="B112" s="48" t="s">
        <v>113</v>
      </c>
      <c r="C112" s="51">
        <v>1</v>
      </c>
      <c r="D112" s="51" t="s">
        <v>37</v>
      </c>
      <c r="E112" s="14"/>
      <c r="F112" s="9" t="str">
        <f t="shared" si="6"/>
        <v> </v>
      </c>
      <c r="G112" s="49">
        <f t="shared" si="5"/>
        <v>1</v>
      </c>
    </row>
    <row r="113" spans="1:7" s="19" customFormat="1" ht="12.75">
      <c r="A113" s="98">
        <v>190935.2</v>
      </c>
      <c r="B113" s="48" t="s">
        <v>114</v>
      </c>
      <c r="C113" s="51">
        <v>1</v>
      </c>
      <c r="D113" s="51" t="s">
        <v>37</v>
      </c>
      <c r="E113" s="14"/>
      <c r="F113" s="9" t="str">
        <f t="shared" si="6"/>
        <v> </v>
      </c>
      <c r="G113" s="49">
        <f t="shared" si="5"/>
        <v>1</v>
      </c>
    </row>
    <row r="114" spans="1:7" s="19" customFormat="1" ht="12.75">
      <c r="A114" s="98">
        <v>190935.3</v>
      </c>
      <c r="B114" s="48" t="s">
        <v>115</v>
      </c>
      <c r="C114" s="51">
        <v>1</v>
      </c>
      <c r="D114" s="51" t="s">
        <v>37</v>
      </c>
      <c r="E114" s="14"/>
      <c r="F114" s="9" t="str">
        <f t="shared" si="6"/>
        <v> </v>
      </c>
      <c r="G114" s="49">
        <f t="shared" si="5"/>
        <v>1</v>
      </c>
    </row>
    <row r="115" spans="1:7" s="19" customFormat="1" ht="12.75">
      <c r="A115" s="98">
        <v>190935.4</v>
      </c>
      <c r="B115" s="48" t="s">
        <v>116</v>
      </c>
      <c r="C115" s="51">
        <v>1</v>
      </c>
      <c r="D115" s="51" t="s">
        <v>37</v>
      </c>
      <c r="E115" s="14"/>
      <c r="F115" s="9" t="str">
        <f t="shared" si="6"/>
        <v> </v>
      </c>
      <c r="G115" s="49">
        <f t="shared" si="5"/>
        <v>1</v>
      </c>
    </row>
    <row r="116" spans="1:7" s="19" customFormat="1" ht="12.75">
      <c r="A116" s="98">
        <v>190935.5</v>
      </c>
      <c r="B116" s="48" t="s">
        <v>117</v>
      </c>
      <c r="C116" s="51">
        <v>1</v>
      </c>
      <c r="D116" s="51" t="s">
        <v>37</v>
      </c>
      <c r="E116" s="14"/>
      <c r="F116" s="9" t="str">
        <f t="shared" si="6"/>
        <v> </v>
      </c>
      <c r="G116" s="49">
        <f t="shared" si="5"/>
        <v>1</v>
      </c>
    </row>
    <row r="117" spans="1:7" s="19" customFormat="1" ht="12.75">
      <c r="A117" s="98">
        <v>190935.6</v>
      </c>
      <c r="B117" s="48" t="s">
        <v>118</v>
      </c>
      <c r="C117" s="51">
        <v>1</v>
      </c>
      <c r="D117" s="51" t="s">
        <v>37</v>
      </c>
      <c r="E117" s="14"/>
      <c r="F117" s="9" t="str">
        <f t="shared" si="6"/>
        <v> </v>
      </c>
      <c r="G117" s="49">
        <f t="shared" si="5"/>
        <v>1</v>
      </c>
    </row>
    <row r="118" spans="1:7" s="19" customFormat="1" ht="12.75">
      <c r="A118" s="98">
        <v>190935.7</v>
      </c>
      <c r="B118" s="48" t="s">
        <v>119</v>
      </c>
      <c r="C118" s="51">
        <v>1</v>
      </c>
      <c r="D118" s="51" t="s">
        <v>37</v>
      </c>
      <c r="E118" s="14"/>
      <c r="F118" s="9" t="str">
        <f t="shared" si="6"/>
        <v> </v>
      </c>
      <c r="G118" s="49">
        <f t="shared" si="5"/>
        <v>1</v>
      </c>
    </row>
    <row r="119" spans="1:7" s="19" customFormat="1" ht="12.75">
      <c r="A119" s="98" t="s">
        <v>126</v>
      </c>
      <c r="B119" s="48" t="s">
        <v>120</v>
      </c>
      <c r="C119" s="51">
        <v>1</v>
      </c>
      <c r="D119" s="51" t="s">
        <v>37</v>
      </c>
      <c r="E119" s="14"/>
      <c r="F119" s="9" t="str">
        <f t="shared" si="6"/>
        <v> </v>
      </c>
      <c r="G119" s="49">
        <f t="shared" si="5"/>
        <v>1</v>
      </c>
    </row>
    <row r="120" spans="1:7" ht="6" customHeight="1" thickBot="1">
      <c r="A120" s="1"/>
      <c r="B120" s="2"/>
      <c r="C120" s="3"/>
      <c r="D120" s="2"/>
      <c r="E120" s="4"/>
      <c r="F120" s="5"/>
      <c r="G120" s="45"/>
    </row>
    <row r="121" spans="1:11" ht="15.75" thickBot="1">
      <c r="A121" s="8"/>
      <c r="B121" s="33" t="s">
        <v>128</v>
      </c>
      <c r="C121" s="6"/>
      <c r="D121" s="6"/>
      <c r="E121" s="41"/>
      <c r="F121" s="22">
        <f>IF(SUM(F80:F119)=0,"",SUM(F80:F119))</f>
      </c>
      <c r="G121" s="43"/>
      <c r="K121" s="52"/>
    </row>
    <row r="122" spans="1:11" s="19" customFormat="1" ht="12.75" customHeight="1">
      <c r="A122" s="20"/>
      <c r="B122" s="48" t="s">
        <v>127</v>
      </c>
      <c r="C122" s="25"/>
      <c r="D122" s="7"/>
      <c r="E122" s="42"/>
      <c r="F122" s="9"/>
      <c r="G122" s="44"/>
      <c r="K122" s="52"/>
    </row>
    <row r="123" spans="1:7" ht="6" customHeight="1" thickBot="1">
      <c r="A123" s="27"/>
      <c r="B123" s="28"/>
      <c r="C123" s="29"/>
      <c r="D123" s="28"/>
      <c r="E123" s="28"/>
      <c r="F123" s="30"/>
      <c r="G123" s="45"/>
    </row>
    <row r="124" spans="1:7" s="19" customFormat="1" ht="12" customHeight="1" thickBot="1">
      <c r="A124" s="15"/>
      <c r="B124" s="32"/>
      <c r="C124" s="16"/>
      <c r="D124" s="16"/>
      <c r="E124" s="17"/>
      <c r="F124" s="18"/>
      <c r="G124" s="44"/>
    </row>
    <row r="125" spans="1:7" s="19" customFormat="1" ht="15.75" thickBot="1">
      <c r="A125" s="20"/>
      <c r="B125" s="33" t="s">
        <v>10</v>
      </c>
      <c r="C125" s="7"/>
      <c r="D125" s="7"/>
      <c r="E125" s="21"/>
      <c r="F125" s="22">
        <f>IF(G125=0,SUM(F58+F75+F121),"")</f>
      </c>
      <c r="G125" s="43">
        <f>SUM(G29:G123)</f>
        <v>77</v>
      </c>
    </row>
    <row r="126" spans="1:7" s="19" customFormat="1" ht="12.75">
      <c r="A126" s="20"/>
      <c r="B126" s="34" t="s">
        <v>129</v>
      </c>
      <c r="C126" s="35" t="str">
        <f>IF(G125&gt;0,"     WARNING:  PRICE SCHEDULE INCOMPLETE.","")</f>
        <v>     WARNING:  PRICE SCHEDULE INCOMPLETE.</v>
      </c>
      <c r="D126" s="36"/>
      <c r="E126" s="36"/>
      <c r="F126" s="31"/>
      <c r="G126" s="44"/>
    </row>
    <row r="127" spans="1:6" s="19" customFormat="1" ht="12" customHeight="1" thickBot="1">
      <c r="A127" s="23"/>
      <c r="B127" s="37"/>
      <c r="C127" s="38" t="str">
        <f>IF(G125&gt;0,"      Pricing must be provided for all of the above items.","")</f>
        <v>      Pricing must be provided for all of the above items.</v>
      </c>
      <c r="D127" s="39"/>
      <c r="E127" s="39"/>
      <c r="F127" s="40"/>
    </row>
    <row r="128" spans="1:6" s="19" customFormat="1" ht="12.75" customHeight="1">
      <c r="A128" s="89" t="s">
        <v>11</v>
      </c>
      <c r="B128" s="90"/>
      <c r="C128" s="90"/>
      <c r="D128" s="90"/>
      <c r="E128" s="90"/>
      <c r="F128" s="91"/>
    </row>
    <row r="129" spans="1:6" s="19" customFormat="1" ht="65.25" customHeight="1">
      <c r="A129" s="86" t="s">
        <v>14</v>
      </c>
      <c r="B129" s="87"/>
      <c r="C129" s="87"/>
      <c r="D129" s="87"/>
      <c r="E129" s="87"/>
      <c r="F129" s="88"/>
    </row>
    <row r="130" spans="1:7" s="19" customFormat="1" ht="5.25" customHeight="1">
      <c r="A130" s="86"/>
      <c r="B130" s="87"/>
      <c r="C130" s="87"/>
      <c r="D130" s="87"/>
      <c r="E130" s="87"/>
      <c r="F130" s="88"/>
      <c r="G130" s="46"/>
    </row>
    <row r="131" spans="1:6" s="24" customFormat="1" ht="39" customHeight="1">
      <c r="A131" s="80" t="s">
        <v>130</v>
      </c>
      <c r="B131" s="81"/>
      <c r="C131" s="81"/>
      <c r="D131" s="81"/>
      <c r="E131" s="81"/>
      <c r="F131" s="82"/>
    </row>
    <row r="132" spans="1:7" s="19" customFormat="1" ht="5.25" customHeight="1">
      <c r="A132" s="86"/>
      <c r="B132" s="87"/>
      <c r="C132" s="87"/>
      <c r="D132" s="87"/>
      <c r="E132" s="87"/>
      <c r="F132" s="88"/>
      <c r="G132" s="46"/>
    </row>
    <row r="133" spans="1:7" s="24" customFormat="1" ht="27" customHeight="1">
      <c r="A133" s="86" t="s">
        <v>131</v>
      </c>
      <c r="B133" s="87"/>
      <c r="C133" s="87"/>
      <c r="D133" s="87"/>
      <c r="E133" s="87"/>
      <c r="F133" s="88"/>
      <c r="G133" s="50"/>
    </row>
    <row r="134" spans="1:7" s="19" customFormat="1" ht="5.25" customHeight="1">
      <c r="A134" s="86"/>
      <c r="B134" s="87"/>
      <c r="C134" s="87"/>
      <c r="D134" s="87"/>
      <c r="E134" s="87"/>
      <c r="F134" s="88"/>
      <c r="G134" s="46"/>
    </row>
    <row r="135" spans="1:7" s="24" customFormat="1" ht="39.75" customHeight="1">
      <c r="A135" s="53" t="s">
        <v>132</v>
      </c>
      <c r="B135" s="54"/>
      <c r="C135" s="54"/>
      <c r="D135" s="54"/>
      <c r="E135" s="54"/>
      <c r="F135" s="55"/>
      <c r="G135" s="50"/>
    </row>
    <row r="136" spans="1:7" s="19" customFormat="1" ht="5.25" customHeight="1">
      <c r="A136" s="86"/>
      <c r="B136" s="87"/>
      <c r="C136" s="87"/>
      <c r="D136" s="87"/>
      <c r="E136" s="87"/>
      <c r="F136" s="88"/>
      <c r="G136" s="46"/>
    </row>
    <row r="137" spans="1:6" s="24" customFormat="1" ht="39.75" customHeight="1">
      <c r="A137" s="92" t="s">
        <v>133</v>
      </c>
      <c r="B137" s="93"/>
      <c r="C137" s="93"/>
      <c r="D137" s="93"/>
      <c r="E137" s="93"/>
      <c r="F137" s="94"/>
    </row>
    <row r="138" spans="1:7" s="19" customFormat="1" ht="5.25" customHeight="1">
      <c r="A138" s="86"/>
      <c r="B138" s="87"/>
      <c r="C138" s="87"/>
      <c r="D138" s="87"/>
      <c r="E138" s="87"/>
      <c r="F138" s="88"/>
      <c r="G138" s="46"/>
    </row>
    <row r="139" spans="1:6" s="24" customFormat="1" ht="78.75" customHeight="1">
      <c r="A139" s="92" t="s">
        <v>135</v>
      </c>
      <c r="B139" s="93"/>
      <c r="C139" s="93"/>
      <c r="D139" s="93"/>
      <c r="E139" s="93"/>
      <c r="F139" s="94"/>
    </row>
    <row r="140" spans="1:7" s="19" customFormat="1" ht="5.25" customHeight="1">
      <c r="A140" s="86"/>
      <c r="B140" s="87"/>
      <c r="C140" s="87"/>
      <c r="D140" s="87"/>
      <c r="E140" s="87"/>
      <c r="F140" s="88"/>
      <c r="G140" s="46"/>
    </row>
    <row r="141" spans="1:7" s="24" customFormat="1" ht="12.75">
      <c r="A141" s="53" t="s">
        <v>134</v>
      </c>
      <c r="B141" s="54"/>
      <c r="C141" s="54"/>
      <c r="D141" s="54"/>
      <c r="E141" s="54"/>
      <c r="F141" s="55"/>
      <c r="G141" s="50"/>
    </row>
    <row r="142" spans="1:6" s="24" customFormat="1" ht="7.5" customHeight="1" thickBot="1">
      <c r="A142" s="77"/>
      <c r="B142" s="78"/>
      <c r="C142" s="78"/>
      <c r="D142" s="78"/>
      <c r="E142" s="78"/>
      <c r="F142" s="79"/>
    </row>
  </sheetData>
  <sheetProtection password="D9D2" sheet="1" selectLockedCells="1"/>
  <mergeCells count="46">
    <mergeCell ref="A138:F138"/>
    <mergeCell ref="A139:F139"/>
    <mergeCell ref="A23:F23"/>
    <mergeCell ref="A20:F20"/>
    <mergeCell ref="A16:F16"/>
    <mergeCell ref="A9:F9"/>
    <mergeCell ref="E71:F71"/>
    <mergeCell ref="E100:F100"/>
    <mergeCell ref="A15:F15"/>
    <mergeCell ref="A17:F17"/>
    <mergeCell ref="A18:F18"/>
    <mergeCell ref="A19:F19"/>
    <mergeCell ref="A21:F21"/>
    <mergeCell ref="A22:F22"/>
    <mergeCell ref="A8:F8"/>
    <mergeCell ref="A10:F10"/>
    <mergeCell ref="A11:F11"/>
    <mergeCell ref="A12:F12"/>
    <mergeCell ref="A13:F13"/>
    <mergeCell ref="A14:F14"/>
    <mergeCell ref="A137:F137"/>
    <mergeCell ref="A130:F130"/>
    <mergeCell ref="A61:F61"/>
    <mergeCell ref="A132:F132"/>
    <mergeCell ref="A133:F133"/>
    <mergeCell ref="A134:F134"/>
    <mergeCell ref="A142:F142"/>
    <mergeCell ref="A24:F24"/>
    <mergeCell ref="A131:F131"/>
    <mergeCell ref="A78:F78"/>
    <mergeCell ref="A129:F129"/>
    <mergeCell ref="A27:F27"/>
    <mergeCell ref="A128:F128"/>
    <mergeCell ref="A136:F136"/>
    <mergeCell ref="A135:F135"/>
    <mergeCell ref="A140:F140"/>
    <mergeCell ref="A141:F141"/>
    <mergeCell ref="A1:F1"/>
    <mergeCell ref="A2:F2"/>
    <mergeCell ref="C4:E4"/>
    <mergeCell ref="A4:B4"/>
    <mergeCell ref="A7:F7"/>
    <mergeCell ref="A6:F6"/>
    <mergeCell ref="A3:F3"/>
    <mergeCell ref="A5:B5"/>
    <mergeCell ref="C5:E5"/>
  </mergeCells>
  <conditionalFormatting sqref="A5:B5">
    <cfRule type="cellIs" priority="1" dxfId="1" operator="equal" stopIfTrue="1">
      <formula>"Type Contractor Name Here"</formula>
    </cfRule>
  </conditionalFormatting>
  <conditionalFormatting sqref="C126:F127">
    <cfRule type="expression" priority="2" dxfId="0" stopIfTrue="1">
      <formula>$G$125&gt;0</formula>
    </cfRule>
  </conditionalFormatting>
  <printOptions horizontalCentered="1"/>
  <pageMargins left="0.5" right="0.5" top="0.5" bottom="0.5" header="0.5" footer="0.5"/>
  <pageSetup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MWAA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snyderk</dc:creator>
  <cp:keywords/>
  <dc:description/>
  <cp:lastModifiedBy>giardinm</cp:lastModifiedBy>
  <cp:lastPrinted>2013-08-20T00:05:14Z</cp:lastPrinted>
  <dcterms:created xsi:type="dcterms:W3CDTF">2009-02-24T13:34:49Z</dcterms:created>
  <dcterms:modified xsi:type="dcterms:W3CDTF">2013-08-20T00:06:00Z</dcterms:modified>
  <cp:category/>
  <cp:version/>
  <cp:contentType/>
  <cp:contentStatus/>
</cp:coreProperties>
</file>